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360" windowWidth="15195" windowHeight="8700" activeTab="0"/>
  </bookViews>
  <sheets>
    <sheet name="5a.1-5a.2 Total XB Resources" sheetId="1" r:id="rId1"/>
    <sheet name="5b.1 &amp; 5b.4-5b.6 XB Res by Org" sheetId="2" r:id="rId2"/>
    <sheet name="5b.2-5b.3 XB Resources Vario" sheetId="3" r:id="rId3"/>
    <sheet name="5c.1-5c.9 &amp; 5d.1-5d.2 Categ." sheetId="4" r:id="rId4"/>
    <sheet name="5e.1-5e.5 Donors" sheetId="5" r:id="rId5"/>
  </sheets>
  <definedNames/>
  <calcPr fullCalcOnLoad="1"/>
</workbook>
</file>

<file path=xl/sharedStrings.xml><?xml version="1.0" encoding="utf-8"?>
<sst xmlns="http://schemas.openxmlformats.org/spreadsheetml/2006/main" count="801" uniqueCount="358">
  <si>
    <t xml:space="preserve">Chief Executives Board </t>
  </si>
  <si>
    <t>for Coordination</t>
  </si>
  <si>
    <t>UNDP</t>
  </si>
  <si>
    <t>WFP</t>
  </si>
  <si>
    <t>UNICEF</t>
  </si>
  <si>
    <t>WHO</t>
  </si>
  <si>
    <t>UNHCR</t>
  </si>
  <si>
    <t>FAO</t>
  </si>
  <si>
    <t>UNESCO</t>
  </si>
  <si>
    <t>UNRWA</t>
  </si>
  <si>
    <t>IOM</t>
  </si>
  <si>
    <t>UNFPA</t>
  </si>
  <si>
    <t>ILO</t>
  </si>
  <si>
    <t>IAEA</t>
  </si>
  <si>
    <t>WIPO</t>
  </si>
  <si>
    <t>UNEP</t>
  </si>
  <si>
    <t>ICAO</t>
  </si>
  <si>
    <t>UNIDO</t>
  </si>
  <si>
    <t>ITU</t>
  </si>
  <si>
    <t>ICTY</t>
  </si>
  <si>
    <t>PAHO</t>
  </si>
  <si>
    <t>UNAIDS</t>
  </si>
  <si>
    <t>IFAD</t>
  </si>
  <si>
    <t>CTBTO</t>
  </si>
  <si>
    <t>WMO</t>
  </si>
  <si>
    <t>UNODC</t>
  </si>
  <si>
    <t>IMO</t>
  </si>
  <si>
    <t>UNU</t>
  </si>
  <si>
    <t>UNFCCC</t>
  </si>
  <si>
    <t>ICGEB</t>
  </si>
  <si>
    <t>UNWTO</t>
  </si>
  <si>
    <t>ITC</t>
  </si>
  <si>
    <t>UNITAR</t>
  </si>
  <si>
    <t>WTO</t>
  </si>
  <si>
    <t>UN-HABITAT</t>
  </si>
  <si>
    <t>UN SYSTEM FINANCIAL STATISTICS (A/65/187)</t>
  </si>
  <si>
    <t>2002-2003</t>
  </si>
  <si>
    <t>2004-2005</t>
  </si>
  <si>
    <t>2006-2007</t>
  </si>
  <si>
    <t>2008-2009</t>
  </si>
  <si>
    <t>UN</t>
  </si>
  <si>
    <t>Row Labels</t>
  </si>
  <si>
    <t>Grand Total</t>
  </si>
  <si>
    <t>A. European Comission</t>
  </si>
  <si>
    <t>B. 5 Major UN System Orgs, World Bank, IMF and Dev. Banks</t>
  </si>
  <si>
    <t>C. 5 Major Other Organizations, NGOs, Foundations, Private Sect.</t>
  </si>
  <si>
    <t>D. Donors other than in Categories A,B or C</t>
  </si>
  <si>
    <t>2002</t>
  </si>
  <si>
    <t>2003</t>
  </si>
  <si>
    <t>2004</t>
  </si>
  <si>
    <t>2005</t>
  </si>
  <si>
    <t>2006</t>
  </si>
  <si>
    <t>2007</t>
  </si>
  <si>
    <t>2008</t>
  </si>
  <si>
    <t>2009</t>
  </si>
  <si>
    <t>Total</t>
  </si>
  <si>
    <t>Biennia 2002/03 - 2008/09, Millions of USD</t>
  </si>
  <si>
    <t>Contributions</t>
  </si>
  <si>
    <t>5a.1. XB Resources from Non-State Donors - UN System</t>
  </si>
  <si>
    <t>5a.2. XB Resources from Non-State Donors by Category</t>
  </si>
  <si>
    <t>Organization</t>
  </si>
  <si>
    <t xml:space="preserve">Other </t>
  </si>
  <si>
    <t>5b.1. Top 10 Beneficiaries of XB Resources from Non-State Donors</t>
  </si>
  <si>
    <t>Millions of USD, Biennium 2008-2009</t>
  </si>
  <si>
    <t>N.A.</t>
  </si>
  <si>
    <t>% Variation</t>
  </si>
  <si>
    <t>% Increase</t>
  </si>
  <si>
    <t>5b.2. % Increase of Biannual XB Contributions from Non-State Donors</t>
  </si>
  <si>
    <t>Variation 2008-2009/Base 2002-2003, Top 10 Organizations</t>
  </si>
  <si>
    <t>5b.3. Increase of XB Contributions from Non-State Donors</t>
  </si>
  <si>
    <t>Variation 2008-2009/Base 2002-2003, Top 10 Organizations, Millions USD</t>
  </si>
  <si>
    <t>5b.4. XB Resources from Non-State Donors</t>
  </si>
  <si>
    <t>5b.5. XB Resources from Non-State Donors</t>
  </si>
  <si>
    <t>5b.6. XB Resources from Non-State Donors</t>
  </si>
  <si>
    <t>5c.1. Top 10 Beneficiaries of XB Resources from Non-State Donors</t>
  </si>
  <si>
    <t>XB by Donor Category, Biennium 2008-2009, Millions USD</t>
  </si>
  <si>
    <t>XB by Donor Category, Biennium 2008-2009, Percent Distribution</t>
  </si>
  <si>
    <t>5c.2. Top 10 Beneficiaries of XB Resources from Non-State Donors</t>
  </si>
  <si>
    <t>5c.3. XB Resources from Non-State Donors - By Donor Category</t>
  </si>
  <si>
    <t>Biennium 2008-2009, Millions USD</t>
  </si>
  <si>
    <t>5c.4. XB Resources from Non-State Donors - By Donor Category</t>
  </si>
  <si>
    <t>5c.5. XB Resources from Non-State Donors - By Donor Category</t>
  </si>
  <si>
    <t>m USD</t>
  </si>
  <si>
    <t>Top 10 Beneficieries - All Donors Excluding EC, Total: 6,222 Millions USD, Biennium 2008-2009</t>
  </si>
  <si>
    <t>5c.6. XB Resources from Non-State Donors - By Organization</t>
  </si>
  <si>
    <t>5c.7. XB Resources from Non-State Donors - By Organization</t>
  </si>
  <si>
    <t>5c.8. XB Resources from Non-State Donors - By Organization</t>
  </si>
  <si>
    <t>Top 10 Beneficieries - 10 Major Donors Excluding EC, Total: 4,538 Millions USD, Biennium 2008-2009</t>
  </si>
  <si>
    <t>5c.9. XB Resources from Non-State Donors - By Organization</t>
  </si>
  <si>
    <t>5d.1. XB Resources from European Commission - UN System Organizations</t>
  </si>
  <si>
    <t>Biennia 2002/03 - 2008/09, Millions USD</t>
  </si>
  <si>
    <t>5d.2. XB Resources from European Commission by Organization</t>
  </si>
  <si>
    <t>Top 10 Beneficieries, Total: 3,350 Millions USD, Biennium 2008-2009</t>
  </si>
  <si>
    <t>The Global Fund</t>
  </si>
  <si>
    <t>Bill and Melinda Gates Foundation</t>
  </si>
  <si>
    <t>Foundation Remembrance</t>
  </si>
  <si>
    <t>OCHA</t>
  </si>
  <si>
    <t>Rotary International</t>
  </si>
  <si>
    <t>UNDG</t>
  </si>
  <si>
    <t>DHA</t>
  </si>
  <si>
    <t>Multilateral Fund for Montreal Protocol</t>
  </si>
  <si>
    <t>UN system organizations</t>
  </si>
  <si>
    <t>GAVI</t>
  </si>
  <si>
    <t>CERF</t>
  </si>
  <si>
    <t>UNDG-Iraq Trust Fund</t>
  </si>
  <si>
    <t>Promissory note</t>
  </si>
  <si>
    <t>UNITAID</t>
  </si>
  <si>
    <t>GEF</t>
  </si>
  <si>
    <t>UNDHA/INOCHI</t>
  </si>
  <si>
    <t>MDTFs</t>
  </si>
  <si>
    <t>HOFFMAN LA ROCHE &amp; CO LTD</t>
  </si>
  <si>
    <t>Settlement Fund - Holocaust Victim Assets Litigation</t>
  </si>
  <si>
    <t>Independent Electoral Commission for Iraq</t>
  </si>
  <si>
    <t>IBRD</t>
  </si>
  <si>
    <t>OPEC</t>
  </si>
  <si>
    <t>Micronutrient Initiative</t>
  </si>
  <si>
    <t>Nippon Fundation</t>
  </si>
  <si>
    <t>CHF Action in Sudan</t>
  </si>
  <si>
    <t>UAE Red Crescent</t>
  </si>
  <si>
    <t>African DB</t>
  </si>
  <si>
    <t>KOBE GROUP</t>
  </si>
  <si>
    <t>Public donations - Criança Esperanza</t>
  </si>
  <si>
    <t>Asian DB</t>
  </si>
  <si>
    <t>UN Joint Programme</t>
  </si>
  <si>
    <t>UN Trust Fund for Human Security</t>
  </si>
  <si>
    <t>WORL LUNG FOUNDATION</t>
  </si>
  <si>
    <t xml:space="preserve">US Committee for UNFPA </t>
  </si>
  <si>
    <t>Palestinian Authority/PLO</t>
  </si>
  <si>
    <t>Pan American Health &amp; Education Foundation</t>
  </si>
  <si>
    <t>Printing Fund</t>
  </si>
  <si>
    <t>UNOHCI</t>
  </si>
  <si>
    <t>One UN Fund</t>
  </si>
  <si>
    <t>International Development Research Centre</t>
  </si>
  <si>
    <t>Spain MDG Achievement Fund</t>
  </si>
  <si>
    <t>Africa Development Fund</t>
  </si>
  <si>
    <t>Zayed Foundation</t>
  </si>
  <si>
    <t>The Qatar Foundation for Education, Science and Community Dev.</t>
  </si>
  <si>
    <t>Ford Foundation</t>
  </si>
  <si>
    <t>UN General Trust Fund</t>
  </si>
  <si>
    <t>Office of Her Highness Sheikha Mozah</t>
  </si>
  <si>
    <t>Japanese Trust Fund for Inter-Country NGO &amp; Parliamentary Activities</t>
  </si>
  <si>
    <t>Program for Appropiate Tech. in Health (PATH)</t>
  </si>
  <si>
    <t>GTZ</t>
  </si>
  <si>
    <t>Common Fund for Commodities</t>
  </si>
  <si>
    <t>International Road Transport Union</t>
  </si>
  <si>
    <t>NTI</t>
  </si>
  <si>
    <t>ISDR</t>
  </si>
  <si>
    <t>ARC</t>
  </si>
  <si>
    <t>Fukuoka International Exchange Foundation</t>
  </si>
  <si>
    <t>Fondation UNESCO pour l'Education des Enfants en Détresse</t>
  </si>
  <si>
    <t>Columbia University</t>
  </si>
  <si>
    <t>World Islamic Call Society (WICS)</t>
  </si>
  <si>
    <t>UNOPS</t>
  </si>
  <si>
    <t>SNV, Netherlands</t>
  </si>
  <si>
    <t>Arab Gulf Programme for UNDP</t>
  </si>
  <si>
    <t>Trust Fund Trade</t>
  </si>
  <si>
    <t xml:space="preserve">W.K. Kellogg Foundation </t>
  </si>
  <si>
    <t>FLA - Flanders Cooperation</t>
  </si>
  <si>
    <t>MacArthur Foundation</t>
  </si>
  <si>
    <t>Development Banks</t>
  </si>
  <si>
    <t>Jordan Hashemite Charity Organization</t>
  </si>
  <si>
    <t>Organisation Internationale de la Francophonie</t>
  </si>
  <si>
    <t>L'Oréal</t>
  </si>
  <si>
    <t>VEOLIA Environment (France)</t>
  </si>
  <si>
    <t>McCAW</t>
  </si>
  <si>
    <t>FONDAZIONE CASSAMARCA</t>
  </si>
  <si>
    <t>Association of Private Committees for Safeguarding of Venice</t>
  </si>
  <si>
    <t>Educational Development Center</t>
  </si>
  <si>
    <t>AGFUND</t>
  </si>
  <si>
    <t>Syrian Arab Popular Committee</t>
  </si>
  <si>
    <t>Egyptian Red Crescent Society</t>
  </si>
  <si>
    <t>Saudi Committee</t>
  </si>
  <si>
    <t>Albert B. Sabin Institute</t>
  </si>
  <si>
    <t>Katahira &amp; Engineers International</t>
  </si>
  <si>
    <t>UN Lebanon Recovery Fund</t>
  </si>
  <si>
    <t>Soros Foundation</t>
  </si>
  <si>
    <t>IFRC</t>
  </si>
  <si>
    <t>Oil and Natural Gas Corporation, India</t>
  </si>
  <si>
    <t>Industry Canada</t>
  </si>
  <si>
    <t>Ship &amp; Ocean Foundation, Japan</t>
  </si>
  <si>
    <t xml:space="preserve">Tetsuko Kuroyanagi </t>
  </si>
  <si>
    <t>Inter American Development Bank</t>
  </si>
  <si>
    <t>Kirin Brewery Co. Ltd.</t>
  </si>
  <si>
    <t>MDTF for Southern Sudan</t>
  </si>
  <si>
    <t>Canadian Public Health Association</t>
  </si>
  <si>
    <t>Japan Association for the 2005 World Exposition</t>
  </si>
  <si>
    <t>UN Afghanistan Emergency Trust Fund</t>
  </si>
  <si>
    <t>AIF</t>
  </si>
  <si>
    <t>Sheikh Hamdan Bin Rashid Al Maktoum</t>
  </si>
  <si>
    <t>Direct Mailing - Switzerland</t>
  </si>
  <si>
    <t>NATO</t>
  </si>
  <si>
    <t>Prefeitura da Cidade do Rio de Janeiro</t>
  </si>
  <si>
    <t>BASF</t>
  </si>
  <si>
    <t>Japan Foundation for UNU</t>
  </si>
  <si>
    <t>Hewlett Packard</t>
  </si>
  <si>
    <t>MDTF for Northern Sudan</t>
  </si>
  <si>
    <t>WELLCOME TRUST</t>
  </si>
  <si>
    <t>Google Inc.</t>
  </si>
  <si>
    <t>Coopernic</t>
  </si>
  <si>
    <t>Norwegian Peoples Aid</t>
  </si>
  <si>
    <t>EMVI</t>
  </si>
  <si>
    <t>International Transport Workers Federation</t>
  </si>
  <si>
    <t>Mormon Church</t>
  </si>
  <si>
    <t>Rockefeller Foundation</t>
  </si>
  <si>
    <t>Addax, Switzerland</t>
  </si>
  <si>
    <t>Norwegian Agency for D&amp;C</t>
  </si>
  <si>
    <t>Fundacion  Ayuda En Accion, Spain</t>
  </si>
  <si>
    <t>MVI</t>
  </si>
  <si>
    <t>Union of Greek Ship Owners</t>
  </si>
  <si>
    <t>Fondation Virginio Bruni-Tedeschi</t>
  </si>
  <si>
    <t>Sheikka Fatima Bent Mubarak</t>
  </si>
  <si>
    <t>ICA</t>
  </si>
  <si>
    <t>Global Health Council</t>
  </si>
  <si>
    <t>ICSU</t>
  </si>
  <si>
    <t>Cooperation with Oman</t>
  </si>
  <si>
    <t>Rafik Hariri Foundation</t>
  </si>
  <si>
    <t>City of Munich</t>
  </si>
  <si>
    <t>EngenderHealth</t>
  </si>
  <si>
    <t>Zero Emission Forum Secretariat</t>
  </si>
  <si>
    <t>TOTAL SA</t>
  </si>
  <si>
    <t>OSCE</t>
  </si>
  <si>
    <t>IDRC Canada</t>
  </si>
  <si>
    <t>Dow Chemical Company</t>
  </si>
  <si>
    <t>UNCDF</t>
  </si>
  <si>
    <t>Bayer AG</t>
  </si>
  <si>
    <t>Fondo Coms Bogota</t>
  </si>
  <si>
    <t>ECLT</t>
  </si>
  <si>
    <t>ITRC Iran</t>
  </si>
  <si>
    <t>DCITA Canberra</t>
  </si>
  <si>
    <t>Social Fund for Development</t>
  </si>
  <si>
    <t>EUMETSAT</t>
  </si>
  <si>
    <t>Turkish Exporters Assembly</t>
  </si>
  <si>
    <t>Vela</t>
  </si>
  <si>
    <t>Japan Habitat Association</t>
  </si>
  <si>
    <t>THE LEUKEMIA AND LYMPHOMA SOCIETY</t>
  </si>
  <si>
    <t>UN International Courses</t>
  </si>
  <si>
    <t>Merck &amp; Co</t>
  </si>
  <si>
    <t>UNON</t>
  </si>
  <si>
    <t>EOLLS Publishers Co. Ltd.</t>
  </si>
  <si>
    <t>SEGIB, Spain</t>
  </si>
  <si>
    <t>Saudi Arabian General Investment Authority</t>
  </si>
  <si>
    <t>NTT Japan</t>
  </si>
  <si>
    <t>COMTELCA</t>
  </si>
  <si>
    <t>Korea Energy Management Corporation</t>
  </si>
  <si>
    <t>UNDP/UN Agreement for Tanzania</t>
  </si>
  <si>
    <t>INTEL</t>
  </si>
  <si>
    <t>Southern African Development Community Secretariat</t>
  </si>
  <si>
    <t>ETC Netherlands</t>
  </si>
  <si>
    <t>ETB Bogota</t>
  </si>
  <si>
    <t>Africa Region Productive Capacity Facility</t>
  </si>
  <si>
    <t>CARICOM</t>
  </si>
  <si>
    <t>Servico Nar. De Aprendizagem Ind.</t>
  </si>
  <si>
    <t>Standards Organization of Nigeria</t>
  </si>
  <si>
    <t>John Hopkins University</t>
  </si>
  <si>
    <t>Geneva International Academic Network</t>
  </si>
  <si>
    <t>Sincrotrone Trieste, Italy</t>
  </si>
  <si>
    <t>Bi-national Peru-Ecuador Fund</t>
  </si>
  <si>
    <t>Arab Bank for Economic Development (BADEA)</t>
  </si>
  <si>
    <t>LG Electronics Inc.</t>
  </si>
  <si>
    <t>SILATECH</t>
  </si>
  <si>
    <t>Organisation of American States (OAS)</t>
  </si>
  <si>
    <t>Renewable Energy Efficiency Partnership</t>
  </si>
  <si>
    <t>INMARSAT</t>
  </si>
  <si>
    <t>Congressional Hunger Centre</t>
  </si>
  <si>
    <t>TNT/TPG N.V</t>
  </si>
  <si>
    <t>Malaco / Red Band</t>
  </si>
  <si>
    <t>Infoterra France</t>
  </si>
  <si>
    <t>Olof Palme International Center</t>
  </si>
  <si>
    <t>Council of the Baltic Sea States</t>
  </si>
  <si>
    <t>Misc. Income (Seminars &amp; Workshops)</t>
  </si>
  <si>
    <t>Lloyds Register of Shipping</t>
  </si>
  <si>
    <t>Microsoft</t>
  </si>
  <si>
    <t>CISCO</t>
  </si>
  <si>
    <t>Tsunami Fund</t>
  </si>
  <si>
    <t>Coop. Council-Arab States</t>
  </si>
  <si>
    <t>Tadiran Electronic Systems</t>
  </si>
  <si>
    <t>UN - Tech Coop Activities</t>
  </si>
  <si>
    <t>Asia Pacific Network</t>
  </si>
  <si>
    <t>Syria Enterprise Business Center</t>
  </si>
  <si>
    <t>BP Shipping</t>
  </si>
  <si>
    <t>Japan Water Resources Association</t>
  </si>
  <si>
    <t>UNIFEM</t>
  </si>
  <si>
    <t>Open Society Institute</t>
  </si>
  <si>
    <t>UNECA</t>
  </si>
  <si>
    <t>Olympic Council for Asia</t>
  </si>
  <si>
    <t>Alfa Laval</t>
  </si>
  <si>
    <t>African Comprehensive HIV/AIDS Partners</t>
  </si>
  <si>
    <t>Seafarer Memorial Trust Fund</t>
  </si>
  <si>
    <t>IPIECA</t>
  </si>
  <si>
    <t>Farrouk Ltd</t>
  </si>
  <si>
    <t>Mott Foundation</t>
  </si>
  <si>
    <t>Marine Pollution Response Fund</t>
  </si>
  <si>
    <t>UNHCHR</t>
  </si>
  <si>
    <t>Pfizer</t>
  </si>
  <si>
    <t>Asian Clean Fuels</t>
  </si>
  <si>
    <t>ROPME</t>
  </si>
  <si>
    <t>Greek Action for Africa Foundation</t>
  </si>
  <si>
    <t>Autorite du Basin du Niger</t>
  </si>
  <si>
    <t>Daewoo</t>
  </si>
  <si>
    <t>APL CO.</t>
  </si>
  <si>
    <t>University of California</t>
  </si>
  <si>
    <t>Mistubishi</t>
  </si>
  <si>
    <t>Meta Fill</t>
  </si>
  <si>
    <t>VISA/SGT, Spain</t>
  </si>
  <si>
    <t>ECMWF</t>
  </si>
  <si>
    <t>OECD</t>
  </si>
  <si>
    <t>IACS</t>
  </si>
  <si>
    <t>Internatinal Research Institute</t>
  </si>
  <si>
    <t>University of Alaska</t>
  </si>
  <si>
    <t>Climate Technology Initiative (CTI)</t>
  </si>
  <si>
    <t>AWARE</t>
  </si>
  <si>
    <t>Procter and Gamble</t>
  </si>
  <si>
    <t>Christensen Fund</t>
  </si>
  <si>
    <t>Geneva Global Inc</t>
  </si>
  <si>
    <t>Wallstar</t>
  </si>
  <si>
    <t>SCH Foundation, Spain</t>
  </si>
  <si>
    <t>American Medical Association</t>
  </si>
  <si>
    <t>The Asia-Pacific Network for Global Change Research (APN)</t>
  </si>
  <si>
    <t>Fosi</t>
  </si>
  <si>
    <t>American Geophysical Union</t>
  </si>
  <si>
    <t>Imperial College London</t>
  </si>
  <si>
    <t>Constella Futures</t>
  </si>
  <si>
    <t>Arab Center</t>
  </si>
  <si>
    <t>BM Creative Management LTD</t>
  </si>
  <si>
    <t>General Chemical Co. Ltd</t>
  </si>
  <si>
    <t>Technology Marketing</t>
  </si>
  <si>
    <t>OSIWA</t>
  </si>
  <si>
    <t>Rotterdam</t>
  </si>
  <si>
    <t>UN Foundation (UNFIP)</t>
  </si>
  <si>
    <t>5e.1. Top 10 Non-State Donors of XB Resources, Category B - UN System Organizations and Development Banks</t>
  </si>
  <si>
    <t>World Bank (incl. Cities Allianace)</t>
  </si>
  <si>
    <t>Amount</t>
  </si>
  <si>
    <t>UNDHA</t>
  </si>
  <si>
    <t>Private Donors</t>
  </si>
  <si>
    <t>Hoffman La Roche &amp; Co LTD</t>
  </si>
  <si>
    <t>5e.2. Top 10 Non-State Donors of XB Resources, Category C - Other Organizations, NGOs, Foundations, Private Sect.</t>
  </si>
  <si>
    <t>5e.3. Non-State Donors that Donated more than 10mln USD in years 2002-2009</t>
  </si>
  <si>
    <t>Category C - Other Organizations, NGOs, Foundations, Private Sect., Millions USD</t>
  </si>
  <si>
    <t>Kobe Group</t>
  </si>
  <si>
    <t>World Lung Foundation</t>
  </si>
  <si>
    <t>5e.4. Top 10 Non-State Donors of XB Resources, Biennia 2002/03 - 2008/09</t>
  </si>
  <si>
    <t>5e.5. Top 20 Non-State Donors of XB Resources, Category C - Other Organizations, NGOs, Foundations, Private Sect.</t>
  </si>
  <si>
    <t>B. UN System Organizations and Development Banks</t>
  </si>
  <si>
    <t>C. Other Organizations, NGOs, Foundations, Private Sect.</t>
  </si>
  <si>
    <t>UN Foundation (UNFIP - Ted Turner's Fund)</t>
  </si>
  <si>
    <t>The Global Fund (to Fight AIDS, Tuberculosis and Malaria)</t>
  </si>
  <si>
    <t>GAVI (Global Alliance for Vaccines and Immunisation)</t>
  </si>
  <si>
    <t>UNITAID (International Drug Purchase Facility)</t>
  </si>
  <si>
    <t>GEF (Global Environment Facility)</t>
  </si>
  <si>
    <t>ARC (American Red Cross)</t>
  </si>
  <si>
    <t>Variation
2008-2009</t>
  </si>
  <si>
    <t>Extra-Budgetary Resources from Non-State Donors -Trends
Thousands of USD</t>
  </si>
  <si>
    <t>Extra-Budgetary Resources from Non-State Donors by Category
Thousands of USD</t>
  </si>
  <si>
    <t>Extra-Budgetary Resources from Non-State Donors by Donor
Thousands of USD</t>
  </si>
  <si>
    <t>Extra-Budgetary Resources from Non-State Donors by Organization - Variation
Millions of USD</t>
  </si>
  <si>
    <t>Extra-Budgetary Resources from Non-State Donors by Organization
Millions of USD</t>
  </si>
  <si>
    <t>Top 10 Beneficieries - 5 Major UN System Orgs. &amp; Dev. Banks, Total: 2,162 Millions USD, Biennium 2008-2009</t>
  </si>
  <si>
    <t>Top 10 Beneficieries - 5 Major Other Orgs, NGOs, Private Sect., Total: 2,376 Millions USD, Biennium 2008-2009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</si>
</sst>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d\,\ yyyy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0.0%"/>
    <numFmt numFmtId="171" formatCode="0.0000"/>
    <numFmt numFmtId="172" formatCode="0.000"/>
    <numFmt numFmtId="173" formatCode="0.0"/>
    <numFmt numFmtId="174" formatCode="0.000000000000000%"/>
    <numFmt numFmtId="175" formatCode="0.000%"/>
    <numFmt numFmtId="176" formatCode="0.0000%"/>
    <numFmt numFmtId="177" formatCode="_-* #,##0_-;\-* #,##0_-;_-* &quot;-&quot;??_-;_-@_-"/>
    <numFmt numFmtId="178" formatCode="_-* #,##0.0_-;\-* #,##0.0_-;_-* &quot;-&quot;??_-;_-@_-"/>
    <numFmt numFmtId="179" formatCode="_-* #,##0.000_-;\-* #,##0.000_-;_-* &quot;-&quot;??_-;_-@_-"/>
    <numFmt numFmtId="180" formatCode="#,##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00"/>
  </numFmts>
  <fonts count="49">
    <font>
      <sz val="10"/>
      <color indexed="8"/>
      <name val="Arial"/>
      <family val="0"/>
    </font>
    <font>
      <sz val="11"/>
      <color indexed="8"/>
      <name val="Constantia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u val="single"/>
      <sz val="10"/>
      <color indexed="49"/>
      <name val="Arial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u val="single"/>
      <sz val="10"/>
      <color indexed="13"/>
      <name val="Arial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9"/>
      <name val="Arial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u val="single"/>
      <sz val="10"/>
      <color theme="11"/>
      <name val="Arial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10"/>
      <color theme="10"/>
      <name val="Arial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165" fontId="45" fillId="33" borderId="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44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/>
    </xf>
    <xf numFmtId="170" fontId="0" fillId="33" borderId="0" xfId="59" applyNumberFormat="1" applyFont="1" applyFill="1" applyAlignment="1">
      <alignment/>
    </xf>
    <xf numFmtId="0" fontId="44" fillId="33" borderId="0" xfId="0" applyFont="1" applyFill="1" applyBorder="1" applyAlignment="1">
      <alignment horizontal="center" wrapText="1"/>
    </xf>
    <xf numFmtId="166" fontId="0" fillId="33" borderId="0" xfId="0" applyNumberFormat="1" applyFill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33" borderId="0" xfId="0" applyFont="1" applyFill="1" applyBorder="1" applyAlignment="1">
      <alignment wrapText="1"/>
    </xf>
    <xf numFmtId="177" fontId="0" fillId="0" borderId="0" xfId="0" applyNumberFormat="1" applyFont="1" applyAlignment="1">
      <alignment/>
    </xf>
    <xf numFmtId="0" fontId="46" fillId="34" borderId="10" xfId="0" applyFont="1" applyFill="1" applyBorder="1" applyAlignment="1">
      <alignment horizontal="left"/>
    </xf>
    <xf numFmtId="177" fontId="46" fillId="34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0" fillId="33" borderId="0" xfId="0" applyNumberFormat="1" applyFill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/>
    </xf>
    <xf numFmtId="180" fontId="0" fillId="0" borderId="0" xfId="59" applyNumberFormat="1" applyFont="1" applyAlignment="1">
      <alignment horizontal="right"/>
    </xf>
    <xf numFmtId="180" fontId="0" fillId="0" borderId="0" xfId="59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 horizontal="right"/>
    </xf>
    <xf numFmtId="178" fontId="0" fillId="0" borderId="0" xfId="59" applyNumberFormat="1" applyFont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0" fontId="0" fillId="33" borderId="0" xfId="59" applyNumberFormat="1" applyFont="1" applyFill="1" applyAlignment="1">
      <alignment/>
    </xf>
    <xf numFmtId="9" fontId="0" fillId="0" borderId="0" xfId="59" applyFont="1" applyAlignment="1">
      <alignment/>
    </xf>
    <xf numFmtId="164" fontId="0" fillId="0" borderId="0" xfId="42" applyFont="1" applyAlignment="1">
      <alignment/>
    </xf>
    <xf numFmtId="177" fontId="0" fillId="35" borderId="0" xfId="0" applyNumberFormat="1" applyFill="1" applyAlignment="1">
      <alignment/>
    </xf>
    <xf numFmtId="0" fontId="0" fillId="35" borderId="0" xfId="0" applyFill="1" applyAlignment="1">
      <alignment horizontal="left" indent="1"/>
    </xf>
    <xf numFmtId="0" fontId="0" fillId="36" borderId="0" xfId="0" applyFill="1" applyAlignment="1">
      <alignment horizontal="left"/>
    </xf>
    <xf numFmtId="177" fontId="0" fillId="36" borderId="0" xfId="0" applyNumberFormat="1" applyFill="1" applyAlignment="1">
      <alignment/>
    </xf>
    <xf numFmtId="0" fontId="47" fillId="20" borderId="0" xfId="0" applyFont="1" applyFill="1" applyAlignment="1">
      <alignment horizontal="left"/>
    </xf>
    <xf numFmtId="177" fontId="47" fillId="2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33" borderId="0" xfId="42" applyFont="1" applyFill="1" applyAlignment="1">
      <alignment/>
    </xf>
    <xf numFmtId="169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33" borderId="0" xfId="42" applyNumberFormat="1" applyFont="1" applyFill="1" applyAlignment="1">
      <alignment/>
    </xf>
    <xf numFmtId="9" fontId="0" fillId="33" borderId="0" xfId="0" applyNumberFormat="1" applyFill="1" applyAlignment="1">
      <alignment/>
    </xf>
    <xf numFmtId="0" fontId="0" fillId="35" borderId="11" xfId="0" applyFont="1" applyFill="1" applyBorder="1" applyAlignment="1">
      <alignment horizontal="left"/>
    </xf>
    <xf numFmtId="177" fontId="0" fillId="0" borderId="11" xfId="0" applyNumberFormat="1" applyFont="1" applyBorder="1" applyAlignment="1">
      <alignment/>
    </xf>
    <xf numFmtId="0" fontId="0" fillId="35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4" fontId="0" fillId="33" borderId="0" xfId="0" applyNumberFormat="1" applyFill="1" applyAlignment="1">
      <alignment/>
    </xf>
    <xf numFmtId="0" fontId="0" fillId="0" borderId="0" xfId="0" applyAlignment="1">
      <alignment horizontal="left" indent="1"/>
    </xf>
    <xf numFmtId="166" fontId="47" fillId="20" borderId="0" xfId="42" applyNumberFormat="1" applyFont="1" applyFill="1" applyAlignment="1">
      <alignment/>
    </xf>
    <xf numFmtId="173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5" borderId="0" xfId="0" applyFont="1" applyFill="1" applyAlignment="1">
      <alignment horizontal="left" indent="1"/>
    </xf>
    <xf numFmtId="177" fontId="0" fillId="35" borderId="0" xfId="0" applyNumberFormat="1" applyFont="1" applyFill="1" applyAlignment="1">
      <alignment/>
    </xf>
    <xf numFmtId="177" fontId="48" fillId="37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165" fontId="45" fillId="33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wrapText="1"/>
    </xf>
    <xf numFmtId="43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152400</xdr:rowOff>
    </xdr:from>
    <xdr:to>
      <xdr:col>0</xdr:col>
      <xdr:colOff>1152525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8600"/>
          <a:ext cx="1143000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133350</xdr:rowOff>
    </xdr:from>
    <xdr:to>
      <xdr:col>0</xdr:col>
      <xdr:colOff>1152525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143000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152400</xdr:rowOff>
    </xdr:from>
    <xdr:to>
      <xdr:col>3</xdr:col>
      <xdr:colOff>28575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8600"/>
          <a:ext cx="1143000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1</xdr:row>
      <xdr:rowOff>133350</xdr:rowOff>
    </xdr:from>
    <xdr:to>
      <xdr:col>3</xdr:col>
      <xdr:colOff>28575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9550"/>
          <a:ext cx="1143000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152400</xdr:rowOff>
    </xdr:from>
    <xdr:to>
      <xdr:col>3</xdr:col>
      <xdr:colOff>28575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8600"/>
          <a:ext cx="1143000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1</xdr:row>
      <xdr:rowOff>133350</xdr:rowOff>
    </xdr:from>
    <xdr:to>
      <xdr:col>3</xdr:col>
      <xdr:colOff>28575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9550"/>
          <a:ext cx="1143000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152400</xdr:rowOff>
    </xdr:from>
    <xdr:to>
      <xdr:col>3</xdr:col>
      <xdr:colOff>28575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8600"/>
          <a:ext cx="1143000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1</xdr:row>
      <xdr:rowOff>133350</xdr:rowOff>
    </xdr:from>
    <xdr:to>
      <xdr:col>3</xdr:col>
      <xdr:colOff>28575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9550"/>
          <a:ext cx="1143000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1</xdr:col>
      <xdr:colOff>1152525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8600"/>
          <a:ext cx="1143000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133350</xdr:rowOff>
    </xdr:from>
    <xdr:to>
      <xdr:col>1</xdr:col>
      <xdr:colOff>1152525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1143000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3" name="Table43" displayName="Table43" ref="A14:J19" comment="" totalsRowCount="1">
  <autoFilter ref="A14:J19"/>
  <tableColumns count="10">
    <tableColumn id="1" name="Row Labels"/>
    <tableColumn id="2" name="2002"/>
    <tableColumn id="3" name="2003"/>
    <tableColumn id="4" name="2004"/>
    <tableColumn id="5" name="2005"/>
    <tableColumn id="6" name="2006"/>
    <tableColumn id="7" name="2007"/>
    <tableColumn id="8" name="2008"/>
    <tableColumn id="9" name="2009"/>
    <tableColumn id="10" name="Total" totalsRowFunction="sum"/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id="45" name="Table45" displayName="Table45" ref="C14:L48" comment="" totalsRowShown="0">
  <autoFilter ref="C14:L48"/>
  <tableColumns count="10">
    <tableColumn id="1" name="Organization"/>
    <tableColumn id="2" name="2002"/>
    <tableColumn id="3" name="2003"/>
    <tableColumn id="4" name="2004"/>
    <tableColumn id="5" name="2005"/>
    <tableColumn id="6" name="2006"/>
    <tableColumn id="7" name="2007"/>
    <tableColumn id="8" name="2008"/>
    <tableColumn id="9" name="2009"/>
    <tableColumn id="10" name="Grand Tot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2" name="Table454753" displayName="Table454753" ref="C14:I48" comment="" totalsRowShown="0">
  <autoFilter ref="C14:I48"/>
  <tableColumns count="7">
    <tableColumn id="1" name="Organization"/>
    <tableColumn id="2" name="2002-2003"/>
    <tableColumn id="3" name="2004-2005"/>
    <tableColumn id="4" name="2006-2007"/>
    <tableColumn id="5" name="2008-2009"/>
    <tableColumn id="8" name="Variation_x000A_2008-2009"/>
    <tableColumn id="9" name="% Variati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3" name="Table45475354" displayName="Table45475354" ref="C14:H302" comment="" totalsRowShown="0">
  <tableColumns count="6">
    <tableColumn id="1" name="Row Labels"/>
    <tableColumn id="2" name="A. European Comission"/>
    <tableColumn id="3" name="B. 5 Major UN System Orgs, World Bank, IMF and Dev. Banks"/>
    <tableColumn id="4" name="C. 5 Major Other Organizations, NGOs, Foundations, Private Sect."/>
    <tableColumn id="5" name="D. Donors other than in Categories A,B or C"/>
    <tableColumn id="8" name="Grand Total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4" name="Table4547535455" displayName="Table4547535455" ref="B14:K278" comment="" totalsRowShown="0">
  <autoFilter ref="B14:K278"/>
  <tableColumns count="10">
    <tableColumn id="1" name="Row Labels"/>
    <tableColumn id="2" name="2002"/>
    <tableColumn id="3" name="2003"/>
    <tableColumn id="4" name="2004"/>
    <tableColumn id="5" name="2005"/>
    <tableColumn id="8" name="2006"/>
    <tableColumn id="11" name="2007"/>
    <tableColumn id="12" name="2008"/>
    <tableColumn id="13" name="2009"/>
    <tableColumn id="14" name="Grand Total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30"/>
  <sheetViews>
    <sheetView tabSelected="1" zoomScale="94" zoomScaleNormal="94" zoomScalePageLayoutView="0" workbookViewId="0" topLeftCell="A1">
      <pane xSplit="1" topLeftCell="B1" activePane="topRight" state="frozen"/>
      <selection pane="topLeft" activeCell="A10" sqref="A10"/>
      <selection pane="topRight" activeCell="A12" sqref="A12:J12"/>
    </sheetView>
  </sheetViews>
  <sheetFormatPr defaultColWidth="9.140625" defaultRowHeight="12.75"/>
  <cols>
    <col min="1" max="1" width="61.7109375" style="1" bestFit="1" customWidth="1"/>
    <col min="2" max="6" width="14.140625" style="1" bestFit="1" customWidth="1"/>
    <col min="7" max="10" width="13.7109375" style="1" customWidth="1"/>
    <col min="11" max="11" width="3.7109375" style="1" customWidth="1"/>
    <col min="12" max="15" width="13.8515625" style="1" customWidth="1"/>
    <col min="16" max="16" width="12.8515625" style="1" bestFit="1" customWidth="1"/>
    <col min="17" max="17" width="4.28125" style="1" customWidth="1"/>
    <col min="18" max="22" width="14.7109375" style="1" customWidth="1"/>
    <col min="23" max="16384" width="9.140625" style="1" customWidth="1"/>
  </cols>
  <sheetData>
    <row r="1" ht="6" customHeight="1"/>
    <row r="2" ht="12.75"/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68" t="s">
        <v>35</v>
      </c>
      <c r="H4" s="68"/>
      <c r="I4" s="68"/>
      <c r="J4" s="68"/>
      <c r="K4" s="2"/>
    </row>
    <row r="5" spans="12:13" ht="12.75">
      <c r="L5" s="4"/>
      <c r="M5" s="4"/>
    </row>
    <row r="6" spans="12:13" ht="12.75">
      <c r="L6" s="4"/>
      <c r="M6" s="4"/>
    </row>
    <row r="7" spans="1:13" ht="21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4"/>
      <c r="M8" s="4"/>
    </row>
    <row r="9" spans="1:15" ht="15" customHeight="1">
      <c r="A9" s="6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9"/>
      <c r="M9" s="69"/>
      <c r="N9" s="7"/>
      <c r="O9" s="7"/>
    </row>
    <row r="10" spans="1:15" ht="15" customHeight="1">
      <c r="A10" s="6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9"/>
      <c r="M10" s="69"/>
      <c r="N10" s="7"/>
      <c r="O10" s="7"/>
    </row>
    <row r="11" spans="1:15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9"/>
      <c r="M11" s="9"/>
      <c r="N11" s="7"/>
      <c r="O11" s="7"/>
    </row>
    <row r="12" spans="1:16" ht="28.5" customHeight="1">
      <c r="A12" s="70" t="s">
        <v>351</v>
      </c>
      <c r="B12" s="70"/>
      <c r="C12" s="70"/>
      <c r="D12" s="70"/>
      <c r="E12" s="70"/>
      <c r="F12" s="70"/>
      <c r="G12" s="70"/>
      <c r="H12" s="70"/>
      <c r="I12" s="70"/>
      <c r="J12" s="70"/>
      <c r="K12" s="22"/>
      <c r="L12" s="22"/>
      <c r="M12" s="22"/>
      <c r="N12" s="22"/>
      <c r="O12" s="22"/>
      <c r="P12" s="22"/>
    </row>
    <row r="13" spans="1:15" ht="28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/>
      <c r="O13" s="12"/>
    </row>
    <row r="14" spans="1:12" ht="15" customHeight="1">
      <c r="A14" s="47" t="s">
        <v>41</v>
      </c>
      <c r="B14" s="47" t="s">
        <v>47</v>
      </c>
      <c r="C14" s="47" t="s">
        <v>48</v>
      </c>
      <c r="D14" s="47" t="s">
        <v>49</v>
      </c>
      <c r="E14" s="47" t="s">
        <v>50</v>
      </c>
      <c r="F14" s="47" t="s">
        <v>51</v>
      </c>
      <c r="G14" s="47" t="s">
        <v>52</v>
      </c>
      <c r="H14" s="47" t="s">
        <v>53</v>
      </c>
      <c r="I14" s="47" t="s">
        <v>54</v>
      </c>
      <c r="J14" s="47" t="s">
        <v>55</v>
      </c>
      <c r="L14" s="8" t="s">
        <v>58</v>
      </c>
    </row>
    <row r="15" spans="1:18" ht="12.75">
      <c r="A15" s="21" t="s">
        <v>43</v>
      </c>
      <c r="B15" s="23">
        <v>501572.938858</v>
      </c>
      <c r="C15" s="23">
        <v>589499.6325165658</v>
      </c>
      <c r="D15" s="23">
        <v>892787.5682483038</v>
      </c>
      <c r="E15" s="23">
        <v>1314714.1161832062</v>
      </c>
      <c r="F15" s="23">
        <v>1317432.5399173554</v>
      </c>
      <c r="G15" s="23">
        <v>1413558.1873571428</v>
      </c>
      <c r="H15" s="23">
        <v>1550247.4401231327</v>
      </c>
      <c r="I15" s="23">
        <v>1800178.2800744418</v>
      </c>
      <c r="J15" s="23">
        <f>SUM(B15:I15)</f>
        <v>9379990.703278147</v>
      </c>
      <c r="L15" s="8" t="s">
        <v>56</v>
      </c>
      <c r="R15" s="8"/>
    </row>
    <row r="16" spans="1:18" ht="13.5" customHeight="1">
      <c r="A16" s="21" t="s">
        <v>44</v>
      </c>
      <c r="B16" s="23">
        <v>257992.768</v>
      </c>
      <c r="C16" s="23">
        <v>420371.95603999996</v>
      </c>
      <c r="D16" s="23">
        <v>293169.02231000003</v>
      </c>
      <c r="E16" s="23">
        <v>306630.35756</v>
      </c>
      <c r="F16" s="23">
        <v>806853.4693700001</v>
      </c>
      <c r="G16" s="23">
        <v>1044161.6989999999</v>
      </c>
      <c r="H16" s="23">
        <v>1098529.7883633336</v>
      </c>
      <c r="I16" s="23">
        <v>1063695.9949979621</v>
      </c>
      <c r="J16" s="23">
        <f>SUM(B16:I16)</f>
        <v>5291405.055641296</v>
      </c>
      <c r="M16" s="8" t="s">
        <v>57</v>
      </c>
      <c r="R16" s="8"/>
    </row>
    <row r="17" spans="1:20" ht="12.75">
      <c r="A17" s="21" t="s">
        <v>45</v>
      </c>
      <c r="B17" s="23">
        <v>415276.42231</v>
      </c>
      <c r="C17" s="23">
        <v>495483.02653999993</v>
      </c>
      <c r="D17" s="23">
        <v>696293.7231662415</v>
      </c>
      <c r="E17" s="23">
        <v>1148438.3117044966</v>
      </c>
      <c r="F17" s="23">
        <v>704970.84364</v>
      </c>
      <c r="G17" s="23">
        <v>1056166.831</v>
      </c>
      <c r="H17" s="23">
        <v>1209505.3106385965</v>
      </c>
      <c r="I17" s="23">
        <v>1166366.3023881942</v>
      </c>
      <c r="J17" s="23">
        <f>SUM(B17:I17)</f>
        <v>6892500.771387529</v>
      </c>
      <c r="L17" t="s">
        <v>36</v>
      </c>
      <c r="M17">
        <v>4426.712620264567</v>
      </c>
      <c r="S17" s="8"/>
      <c r="T17" s="8"/>
    </row>
    <row r="18" spans="1:20" ht="12.75">
      <c r="A18" s="21" t="s">
        <v>46</v>
      </c>
      <c r="B18" s="23">
        <v>441177.96499999997</v>
      </c>
      <c r="C18" s="23">
        <v>1305337.911</v>
      </c>
      <c r="D18" s="23">
        <v>1480034.675</v>
      </c>
      <c r="E18" s="23">
        <v>526783.7150000001</v>
      </c>
      <c r="F18" s="23">
        <v>643116.9299999999</v>
      </c>
      <c r="G18" s="23">
        <v>857163.154</v>
      </c>
      <c r="H18" s="23">
        <v>673154.139914035</v>
      </c>
      <c r="I18" s="23">
        <v>1010850.7053516114</v>
      </c>
      <c r="J18" s="23">
        <f>SUM(B18:I18)</f>
        <v>6937619.195265646</v>
      </c>
      <c r="L18" t="s">
        <v>37</v>
      </c>
      <c r="M18">
        <v>6658.851489172248</v>
      </c>
      <c r="S18" s="15"/>
      <c r="T18" s="15"/>
    </row>
    <row r="19" spans="1:20" ht="12.75">
      <c r="A19" s="24" t="s">
        <v>42</v>
      </c>
      <c r="B19" s="25">
        <v>1616020.094168</v>
      </c>
      <c r="C19" s="25">
        <v>2810692.5260965656</v>
      </c>
      <c r="D19" s="25">
        <v>3362284.9887245456</v>
      </c>
      <c r="E19" s="25">
        <v>3296566.5004477026</v>
      </c>
      <c r="F19" s="25">
        <v>3472373.7829273557</v>
      </c>
      <c r="G19" s="25">
        <v>4371049.871357143</v>
      </c>
      <c r="H19" s="25">
        <v>4531501.679039097</v>
      </c>
      <c r="I19" s="25">
        <v>5041313.28281221</v>
      </c>
      <c r="J19" s="25">
        <f>SUM(B19:I19)</f>
        <v>28501802.725572623</v>
      </c>
      <c r="L19" t="s">
        <v>38</v>
      </c>
      <c r="M19">
        <v>7843.423654284498</v>
      </c>
      <c r="S19" s="15"/>
      <c r="T19" s="15"/>
    </row>
    <row r="20" spans="12:20" ht="12.75">
      <c r="L20" t="s">
        <v>39</v>
      </c>
      <c r="M20">
        <v>9572.814961851307</v>
      </c>
      <c r="S20" s="15"/>
      <c r="T20" s="15"/>
    </row>
    <row r="21" spans="19:20" ht="12.75">
      <c r="S21" s="15"/>
      <c r="T21" s="15"/>
    </row>
    <row r="22" spans="12:18" ht="12.75">
      <c r="L22" s="8" t="s">
        <v>59</v>
      </c>
      <c r="R22" s="8"/>
    </row>
    <row r="23" ht="12.75">
      <c r="L23" s="8" t="s">
        <v>56</v>
      </c>
    </row>
    <row r="24" spans="13:18" ht="12.75">
      <c r="M24" s="1" t="s">
        <v>43</v>
      </c>
      <c r="N24" s="1" t="s">
        <v>44</v>
      </c>
      <c r="O24" s="1" t="s">
        <v>45</v>
      </c>
      <c r="P24" s="1" t="s">
        <v>46</v>
      </c>
      <c r="R24" s="8"/>
    </row>
    <row r="25" spans="12:18" ht="12.75">
      <c r="L25" s="1" t="s">
        <v>36</v>
      </c>
      <c r="M25" s="1">
        <v>1091.0725713745658</v>
      </c>
      <c r="N25" s="1">
        <v>739.44330804</v>
      </c>
      <c r="O25" s="1">
        <v>883.06686485</v>
      </c>
      <c r="P25" s="1">
        <v>1713.1298760000002</v>
      </c>
      <c r="R25" s="8"/>
    </row>
    <row r="26" spans="12:16" ht="12.75">
      <c r="L26" s="1" t="s">
        <v>37</v>
      </c>
      <c r="M26" s="1">
        <v>2207.50168443151</v>
      </c>
      <c r="N26" s="1">
        <v>731.10237487</v>
      </c>
      <c r="O26" s="1">
        <v>1755.279039870738</v>
      </c>
      <c r="P26" s="1">
        <v>1964.9683900000002</v>
      </c>
    </row>
    <row r="27" spans="12:26" ht="12.75">
      <c r="L27" s="1" t="s">
        <v>38</v>
      </c>
      <c r="M27" s="1">
        <v>2730.990727274498</v>
      </c>
      <c r="N27" s="1">
        <v>2185.4841883699996</v>
      </c>
      <c r="O27" s="1">
        <v>1584.21965464</v>
      </c>
      <c r="P27" s="1">
        <v>1342.7290840000003</v>
      </c>
      <c r="S27" s="10"/>
      <c r="T27" s="10"/>
      <c r="U27" s="10"/>
      <c r="V27" s="10"/>
      <c r="W27" s="10"/>
      <c r="X27" s="10"/>
      <c r="Y27" s="10"/>
      <c r="Z27" s="10"/>
    </row>
    <row r="28" spans="12:26" ht="12.75">
      <c r="L28" s="1" t="s">
        <v>39</v>
      </c>
      <c r="M28" s="1">
        <v>3350.4257201975743</v>
      </c>
      <c r="N28" s="1">
        <v>2191.9775953612957</v>
      </c>
      <c r="O28" s="1">
        <v>2346.2198010267903</v>
      </c>
      <c r="P28" s="1">
        <v>1684.1918452656464</v>
      </c>
      <c r="S28" s="10"/>
      <c r="T28" s="10"/>
      <c r="U28" s="10"/>
      <c r="V28" s="10"/>
      <c r="W28" s="10"/>
      <c r="X28" s="10"/>
      <c r="Y28" s="10"/>
      <c r="Z28" s="10"/>
    </row>
    <row r="29" spans="19:28" ht="12.75"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9:28" ht="12.75">
      <c r="S30" s="10"/>
      <c r="T30" s="10"/>
      <c r="U30" s="10"/>
      <c r="V30" s="10"/>
      <c r="W30" s="10"/>
      <c r="X30" s="10"/>
      <c r="Y30" s="10"/>
      <c r="Z30" s="10"/>
      <c r="AA30" s="10"/>
      <c r="AB30" s="10"/>
    </row>
  </sheetData>
  <sheetProtection/>
  <mergeCells count="4">
    <mergeCell ref="G4:J4"/>
    <mergeCell ref="L9:M9"/>
    <mergeCell ref="L10:M10"/>
    <mergeCell ref="A12:J12"/>
  </mergeCells>
  <printOptions/>
  <pageMargins left="0.75" right="0.75" top="1" bottom="1" header="0.5" footer="0.5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Z69"/>
  <sheetViews>
    <sheetView zoomScale="115" zoomScaleNormal="115" zoomScalePageLayoutView="0" workbookViewId="0" topLeftCell="A1">
      <pane xSplit="3" topLeftCell="D1" activePane="topRight" state="frozen"/>
      <selection pane="topLeft" activeCell="F29" sqref="F29"/>
      <selection pane="topRight" activeCell="D1" sqref="D1"/>
    </sheetView>
  </sheetViews>
  <sheetFormatPr defaultColWidth="9.140625" defaultRowHeight="12.75"/>
  <cols>
    <col min="1" max="2" width="2.8515625" style="1" customWidth="1"/>
    <col min="3" max="3" width="16.8515625" style="1" customWidth="1"/>
    <col min="4" max="8" width="14.140625" style="1" bestFit="1" customWidth="1"/>
    <col min="9" max="11" width="13.7109375" style="1" customWidth="1"/>
    <col min="12" max="12" width="13.8515625" style="1" customWidth="1"/>
    <col min="13" max="13" width="4.28125" style="1" customWidth="1"/>
    <col min="14" max="16" width="14.7109375" style="1" customWidth="1"/>
    <col min="17" max="17" width="12.00390625" style="1" bestFit="1" customWidth="1"/>
    <col min="18" max="18" width="12.8515625" style="1" bestFit="1" customWidth="1"/>
    <col min="19" max="19" width="9.140625" style="1" customWidth="1"/>
    <col min="20" max="20" width="12.7109375" style="1" customWidth="1"/>
    <col min="21" max="16384" width="9.140625" style="1" customWidth="1"/>
  </cols>
  <sheetData>
    <row r="1" ht="6" customHeight="1"/>
    <row r="2" ht="12.75"/>
    <row r="3" spans="3:12" ht="12.75">
      <c r="C3" s="2"/>
      <c r="D3" s="2"/>
      <c r="E3" s="2"/>
      <c r="F3" s="2"/>
      <c r="G3" s="2"/>
      <c r="H3" s="2"/>
      <c r="I3" s="2"/>
      <c r="J3" s="2"/>
      <c r="K3" s="2"/>
      <c r="L3" s="2"/>
    </row>
    <row r="4" spans="3:12" ht="12.75">
      <c r="C4" s="2"/>
      <c r="D4" s="2"/>
      <c r="E4" s="2"/>
      <c r="F4" s="2"/>
      <c r="G4" s="2"/>
      <c r="H4" s="2"/>
      <c r="I4" s="2"/>
      <c r="J4" s="2"/>
      <c r="K4" s="2"/>
      <c r="L4" s="2"/>
    </row>
    <row r="5" ht="12.75"/>
    <row r="6" spans="9:11" ht="12.75">
      <c r="I6" s="26" t="s">
        <v>35</v>
      </c>
      <c r="J6" s="26"/>
      <c r="K6" s="26"/>
    </row>
    <row r="7" spans="3:12" ht="21.75" customHeight="1">
      <c r="C7" s="2"/>
      <c r="D7" s="2"/>
      <c r="E7" s="2"/>
      <c r="F7" s="2"/>
      <c r="G7" s="2"/>
      <c r="H7" s="2"/>
      <c r="I7" s="2"/>
      <c r="J7" s="2"/>
      <c r="K7" s="2"/>
      <c r="L7" s="2"/>
    </row>
    <row r="8" spans="3:12" ht="12.75">
      <c r="C8" s="5"/>
      <c r="D8" s="5"/>
      <c r="E8" s="5"/>
      <c r="F8" s="5"/>
      <c r="G8" s="5"/>
      <c r="H8" s="5"/>
      <c r="I8" s="5"/>
      <c r="J8" s="5"/>
      <c r="K8" s="5"/>
      <c r="L8" s="5"/>
    </row>
    <row r="9" spans="3:12" ht="15" customHeight="1">
      <c r="C9" s="6" t="s">
        <v>0</v>
      </c>
      <c r="D9" s="6"/>
      <c r="E9" s="6"/>
      <c r="F9" s="6"/>
      <c r="G9" s="6"/>
      <c r="H9" s="6"/>
      <c r="I9" s="6"/>
      <c r="J9" s="6"/>
      <c r="K9" s="6"/>
      <c r="L9" s="6"/>
    </row>
    <row r="10" spans="3:12" ht="15" customHeight="1">
      <c r="C10" s="6" t="s">
        <v>1</v>
      </c>
      <c r="D10" s="6"/>
      <c r="E10" s="6"/>
      <c r="F10" s="6"/>
      <c r="G10" s="6"/>
      <c r="H10" s="6"/>
      <c r="I10" s="6"/>
      <c r="J10" s="6"/>
      <c r="K10" s="6"/>
      <c r="L10" s="6"/>
    </row>
    <row r="11" spans="3:12" ht="15" customHeight="1"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3:16" ht="28.5" customHeight="1">
      <c r="C12" s="70" t="s">
        <v>355</v>
      </c>
      <c r="D12" s="70"/>
      <c r="E12" s="70"/>
      <c r="F12" s="70"/>
      <c r="G12" s="70"/>
      <c r="H12" s="70"/>
      <c r="I12" s="70"/>
      <c r="J12" s="70"/>
      <c r="K12" s="70"/>
      <c r="L12" s="70"/>
      <c r="M12" s="16"/>
      <c r="N12" s="16"/>
      <c r="O12" s="16"/>
      <c r="P12" s="16"/>
    </row>
    <row r="13" spans="3:12" ht="12.75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3:25" ht="12.75">
      <c r="C14" s="47" t="s">
        <v>60</v>
      </c>
      <c r="D14" s="47" t="s">
        <v>47</v>
      </c>
      <c r="E14" s="47" t="s">
        <v>48</v>
      </c>
      <c r="F14" s="47" t="s">
        <v>49</v>
      </c>
      <c r="G14" s="47" t="s">
        <v>50</v>
      </c>
      <c r="H14" s="47" t="s">
        <v>51</v>
      </c>
      <c r="I14" s="47" t="s">
        <v>52</v>
      </c>
      <c r="J14" s="47" t="s">
        <v>53</v>
      </c>
      <c r="K14" s="47" t="s">
        <v>54</v>
      </c>
      <c r="L14" s="47" t="s">
        <v>42</v>
      </c>
      <c r="N14" s="8" t="s">
        <v>62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3:25" ht="12.75">
      <c r="C15" s="20" t="s">
        <v>23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2.057</v>
      </c>
      <c r="J15" s="28">
        <v>1.232</v>
      </c>
      <c r="K15" s="28">
        <v>1.656</v>
      </c>
      <c r="L15" s="28">
        <f aca="true" t="shared" si="0" ref="L15:L48">SUM(D15:K15)</f>
        <v>4.944999999999999</v>
      </c>
      <c r="N15" s="8" t="s">
        <v>63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2:25" ht="12.75">
      <c r="B16" s="8"/>
      <c r="C16" s="20" t="s">
        <v>7</v>
      </c>
      <c r="D16" s="28">
        <v>167.49050215</v>
      </c>
      <c r="E16" s="28">
        <v>269.40322158000004</v>
      </c>
      <c r="F16" s="28">
        <v>120.71290827</v>
      </c>
      <c r="G16" s="28">
        <v>110.15026329999999</v>
      </c>
      <c r="H16" s="28">
        <v>212.76233462999997</v>
      </c>
      <c r="I16" s="28">
        <v>212.52329999999998</v>
      </c>
      <c r="J16" s="28">
        <v>287.8002</v>
      </c>
      <c r="K16" s="28">
        <v>480.91179999999997</v>
      </c>
      <c r="L16" s="28">
        <f t="shared" si="0"/>
        <v>1861.75452993</v>
      </c>
      <c r="N16" s="18" t="s">
        <v>2</v>
      </c>
      <c r="O16" s="19">
        <v>2077.406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2:25" ht="12.75">
      <c r="B17" s="8"/>
      <c r="C17" s="20" t="s">
        <v>13</v>
      </c>
      <c r="D17" s="28">
        <v>6.113</v>
      </c>
      <c r="E17" s="28">
        <v>10.359</v>
      </c>
      <c r="F17" s="28">
        <v>11.81</v>
      </c>
      <c r="G17" s="28">
        <v>8.328</v>
      </c>
      <c r="H17" s="28">
        <v>5.438</v>
      </c>
      <c r="I17" s="28">
        <v>14.982</v>
      </c>
      <c r="J17" s="28">
        <v>9.739</v>
      </c>
      <c r="K17" s="28">
        <v>17.256</v>
      </c>
      <c r="L17" s="28">
        <f t="shared" si="0"/>
        <v>84.025</v>
      </c>
      <c r="N17" s="18" t="s">
        <v>3</v>
      </c>
      <c r="O17" s="19">
        <v>1576.5619680000004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2:15" ht="12.75">
      <c r="B18" s="8"/>
      <c r="C18" s="20" t="s">
        <v>16</v>
      </c>
      <c r="D18" s="28">
        <v>0.085</v>
      </c>
      <c r="E18" s="28">
        <v>1.255</v>
      </c>
      <c r="F18" s="28">
        <v>0</v>
      </c>
      <c r="G18" s="28">
        <v>0.319</v>
      </c>
      <c r="H18" s="28">
        <v>0.314</v>
      </c>
      <c r="I18" s="28">
        <v>0.333</v>
      </c>
      <c r="J18" s="28">
        <v>0</v>
      </c>
      <c r="K18" s="28">
        <v>0</v>
      </c>
      <c r="L18" s="28">
        <f t="shared" si="0"/>
        <v>2.306</v>
      </c>
      <c r="N18" s="18" t="s">
        <v>5</v>
      </c>
      <c r="O18" s="19">
        <v>1236.062123</v>
      </c>
    </row>
    <row r="19" spans="2:15" ht="12.75">
      <c r="B19" s="8"/>
      <c r="C19" s="20" t="s">
        <v>29</v>
      </c>
      <c r="D19" s="28">
        <v>2.806</v>
      </c>
      <c r="E19" s="28">
        <v>5.116</v>
      </c>
      <c r="F19" s="28">
        <v>3.903</v>
      </c>
      <c r="G19" s="28">
        <v>7.196</v>
      </c>
      <c r="H19" s="28">
        <v>7.023</v>
      </c>
      <c r="I19" s="28">
        <v>8.252</v>
      </c>
      <c r="J19" s="28">
        <v>0</v>
      </c>
      <c r="K19" s="28">
        <v>0</v>
      </c>
      <c r="L19" s="28">
        <f t="shared" si="0"/>
        <v>34.296</v>
      </c>
      <c r="N19" s="18" t="s">
        <v>4</v>
      </c>
      <c r="O19" s="19">
        <v>1179.604</v>
      </c>
    </row>
    <row r="20" spans="2:15" ht="12.75">
      <c r="B20" s="8"/>
      <c r="C20" s="20" t="s">
        <v>19</v>
      </c>
      <c r="D20" s="28">
        <v>1.088</v>
      </c>
      <c r="E20" s="28">
        <v>0.551</v>
      </c>
      <c r="F20" s="28">
        <v>1.073</v>
      </c>
      <c r="G20" s="28">
        <v>0.014</v>
      </c>
      <c r="H20" s="28">
        <v>0.638</v>
      </c>
      <c r="I20" s="28">
        <v>1.287</v>
      </c>
      <c r="J20" s="28">
        <v>0.662</v>
      </c>
      <c r="K20" s="28">
        <v>0.837</v>
      </c>
      <c r="L20" s="28">
        <f t="shared" si="0"/>
        <v>6.1499999999999995</v>
      </c>
      <c r="N20" s="18" t="s">
        <v>7</v>
      </c>
      <c r="O20" s="19">
        <v>768.712</v>
      </c>
    </row>
    <row r="21" spans="2:15" ht="12.75">
      <c r="B21" s="8"/>
      <c r="C21" s="20" t="s">
        <v>22</v>
      </c>
      <c r="D21" s="28">
        <v>0</v>
      </c>
      <c r="E21" s="28">
        <v>0.161</v>
      </c>
      <c r="F21" s="28">
        <v>12.213</v>
      </c>
      <c r="G21" s="28">
        <v>2.275</v>
      </c>
      <c r="H21" s="28">
        <v>21.717</v>
      </c>
      <c r="I21" s="28">
        <v>166.934</v>
      </c>
      <c r="J21" s="28">
        <v>89.577</v>
      </c>
      <c r="K21" s="28">
        <v>95.294</v>
      </c>
      <c r="L21" s="28">
        <f t="shared" si="0"/>
        <v>388.171</v>
      </c>
      <c r="N21" s="18" t="s">
        <v>6</v>
      </c>
      <c r="O21" s="19">
        <v>489.62232400000005</v>
      </c>
    </row>
    <row r="22" spans="2:26" ht="12.75">
      <c r="B22" s="8"/>
      <c r="C22" s="20" t="s">
        <v>12</v>
      </c>
      <c r="D22" s="28">
        <v>11.759</v>
      </c>
      <c r="E22" s="28">
        <v>13.529</v>
      </c>
      <c r="F22" s="28">
        <v>15.409</v>
      </c>
      <c r="G22" s="28">
        <v>17.014</v>
      </c>
      <c r="H22" s="28">
        <v>21.613</v>
      </c>
      <c r="I22" s="28">
        <v>38.805</v>
      </c>
      <c r="J22" s="28">
        <v>62.847</v>
      </c>
      <c r="K22" s="28">
        <v>89.5691</v>
      </c>
      <c r="L22" s="28">
        <f t="shared" si="0"/>
        <v>270.5451</v>
      </c>
      <c r="N22" s="18" t="s">
        <v>9</v>
      </c>
      <c r="O22" s="19">
        <v>445.489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12.75">
      <c r="B23" s="8"/>
      <c r="C23" s="20" t="s">
        <v>26</v>
      </c>
      <c r="D23" s="28">
        <v>9.982</v>
      </c>
      <c r="E23" s="28">
        <v>5.682</v>
      </c>
      <c r="F23" s="28">
        <v>5.1928</v>
      </c>
      <c r="G23" s="28">
        <v>9.785999999999998</v>
      </c>
      <c r="H23" s="28">
        <v>8.05083</v>
      </c>
      <c r="I23" s="28">
        <v>7.88331</v>
      </c>
      <c r="J23" s="28">
        <v>12.281206569999998</v>
      </c>
      <c r="K23" s="28">
        <v>8.7231368707</v>
      </c>
      <c r="L23" s="28">
        <f t="shared" si="0"/>
        <v>67.5812834407</v>
      </c>
      <c r="N23" s="18" t="s">
        <v>40</v>
      </c>
      <c r="O23" s="19">
        <v>385.46048751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12.75">
      <c r="B24" s="8"/>
      <c r="C24" s="20" t="s">
        <v>10</v>
      </c>
      <c r="D24" s="28">
        <v>134.062</v>
      </c>
      <c r="E24" s="28">
        <v>171.035</v>
      </c>
      <c r="F24" s="28">
        <v>276.409</v>
      </c>
      <c r="G24" s="28">
        <v>441.71</v>
      </c>
      <c r="H24" s="28">
        <v>306.777</v>
      </c>
      <c r="I24" s="28">
        <v>346.421</v>
      </c>
      <c r="J24" s="28">
        <v>0</v>
      </c>
      <c r="K24" s="28">
        <v>0</v>
      </c>
      <c r="L24" s="28">
        <f t="shared" si="0"/>
        <v>1676.414</v>
      </c>
      <c r="N24" s="18" t="s">
        <v>11</v>
      </c>
      <c r="O24" s="19">
        <v>355.93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12.75">
      <c r="B25" s="8"/>
      <c r="C25" s="20" t="s">
        <v>31</v>
      </c>
      <c r="D25" s="28">
        <v>1.204</v>
      </c>
      <c r="E25" s="28">
        <v>0.953</v>
      </c>
      <c r="F25" s="28">
        <v>3.12</v>
      </c>
      <c r="G25" s="28">
        <v>4.252</v>
      </c>
      <c r="H25" s="28">
        <v>5.323</v>
      </c>
      <c r="I25" s="28">
        <v>5.154</v>
      </c>
      <c r="J25" s="28">
        <v>1.474</v>
      </c>
      <c r="K25" s="28">
        <v>4.838</v>
      </c>
      <c r="L25" s="28">
        <f t="shared" si="0"/>
        <v>26.318</v>
      </c>
      <c r="N25" s="18" t="s">
        <v>22</v>
      </c>
      <c r="O25" s="19">
        <v>184.871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12.75">
      <c r="B26" s="8"/>
      <c r="C26" s="20" t="s">
        <v>18</v>
      </c>
      <c r="D26" s="28">
        <v>5.511</v>
      </c>
      <c r="E26" s="28">
        <v>11.566</v>
      </c>
      <c r="F26" s="28">
        <v>1.696</v>
      </c>
      <c r="G26" s="28">
        <v>1.88</v>
      </c>
      <c r="H26" s="28">
        <v>0.899</v>
      </c>
      <c r="I26" s="28">
        <v>1.397</v>
      </c>
      <c r="J26" s="28">
        <v>12.539</v>
      </c>
      <c r="K26" s="28">
        <v>2.947</v>
      </c>
      <c r="L26" s="28">
        <f t="shared" si="0"/>
        <v>38.435</v>
      </c>
      <c r="N26" s="18" t="s">
        <v>61</v>
      </c>
      <c r="O26" s="19">
        <v>873.096059341307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12.75">
      <c r="B27" s="8"/>
      <c r="C27" s="20" t="s">
        <v>20</v>
      </c>
      <c r="D27" s="28">
        <v>11.783</v>
      </c>
      <c r="E27" s="28">
        <v>10.212</v>
      </c>
      <c r="F27" s="28">
        <v>8.535</v>
      </c>
      <c r="G27" s="28">
        <v>8.815</v>
      </c>
      <c r="H27" s="28">
        <v>12.244</v>
      </c>
      <c r="I27" s="28">
        <v>9.885</v>
      </c>
      <c r="J27" s="28">
        <v>11.763</v>
      </c>
      <c r="K27" s="28">
        <v>12.339</v>
      </c>
      <c r="L27" s="28">
        <f t="shared" si="0"/>
        <v>85.576</v>
      </c>
      <c r="N27" s="8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12.75">
      <c r="B28" s="8"/>
      <c r="C28" s="20" t="s">
        <v>40</v>
      </c>
      <c r="D28" s="28">
        <v>108.153</v>
      </c>
      <c r="E28" s="28">
        <v>74.153</v>
      </c>
      <c r="F28" s="28">
        <v>115.598</v>
      </c>
      <c r="G28" s="28">
        <v>218.791</v>
      </c>
      <c r="H28" s="28">
        <v>145.181</v>
      </c>
      <c r="I28" s="28">
        <v>260.69</v>
      </c>
      <c r="J28" s="28">
        <v>210.87218170000003</v>
      </c>
      <c r="K28" s="28">
        <v>174.58830581</v>
      </c>
      <c r="L28" s="28">
        <f t="shared" si="0"/>
        <v>1308.0264875100002</v>
      </c>
      <c r="N28" s="8" t="s">
        <v>71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12.75">
      <c r="B29" s="8"/>
      <c r="C29" s="20" t="s">
        <v>21</v>
      </c>
      <c r="D29" s="28">
        <v>4.7236</v>
      </c>
      <c r="E29" s="28">
        <v>4.8746</v>
      </c>
      <c r="F29" s="28">
        <v>3.21345</v>
      </c>
      <c r="G29" s="28">
        <v>3.5216</v>
      </c>
      <c r="H29" s="28">
        <v>10.092799999999999</v>
      </c>
      <c r="I29" s="28">
        <v>1.0202</v>
      </c>
      <c r="J29" s="28">
        <v>5.705</v>
      </c>
      <c r="K29" s="28">
        <v>7.487</v>
      </c>
      <c r="L29" s="28">
        <f t="shared" si="0"/>
        <v>40.63825</v>
      </c>
      <c r="N29" s="8" t="s">
        <v>56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18" ht="12.75">
      <c r="B30" s="8"/>
      <c r="C30" s="20" t="s">
        <v>2</v>
      </c>
      <c r="D30" s="28">
        <v>102.632</v>
      </c>
      <c r="E30" s="28">
        <v>175.528</v>
      </c>
      <c r="F30" s="28">
        <v>430.63</v>
      </c>
      <c r="G30" s="28">
        <v>741.508</v>
      </c>
      <c r="H30" s="28">
        <v>625.309</v>
      </c>
      <c r="I30" s="28">
        <v>675.767</v>
      </c>
      <c r="J30" s="28">
        <v>925.267</v>
      </c>
      <c r="K30" s="28">
        <v>1152.139</v>
      </c>
      <c r="L30" s="28">
        <f t="shared" si="0"/>
        <v>4828.78</v>
      </c>
      <c r="O30" s="1" t="s">
        <v>36</v>
      </c>
      <c r="P30" s="1" t="s">
        <v>37</v>
      </c>
      <c r="Q30" s="1" t="s">
        <v>38</v>
      </c>
      <c r="R30" s="1" t="s">
        <v>39</v>
      </c>
    </row>
    <row r="31" spans="3:18" ht="12.75">
      <c r="C31" s="20" t="s">
        <v>15</v>
      </c>
      <c r="D31" s="28">
        <v>2.2432</v>
      </c>
      <c r="E31" s="28">
        <v>2.0877</v>
      </c>
      <c r="F31" s="28">
        <v>4.6993</v>
      </c>
      <c r="G31" s="28">
        <v>5.113300000000001</v>
      </c>
      <c r="H31" s="28">
        <v>6.588100000000001</v>
      </c>
      <c r="I31" s="28">
        <v>10.2218</v>
      </c>
      <c r="J31" s="28">
        <v>30.491700000000005</v>
      </c>
      <c r="K31" s="28">
        <v>39.86229</v>
      </c>
      <c r="L31" s="28">
        <f t="shared" si="0"/>
        <v>101.30739000000001</v>
      </c>
      <c r="N31" s="1" t="s">
        <v>2</v>
      </c>
      <c r="O31" s="64">
        <v>278.15999999999997</v>
      </c>
      <c r="P31" s="64">
        <v>1172.138</v>
      </c>
      <c r="Q31" s="64">
        <v>1301.076</v>
      </c>
      <c r="R31" s="64">
        <v>2077.406</v>
      </c>
    </row>
    <row r="32" spans="3:18" ht="12.75">
      <c r="C32" s="20" t="s">
        <v>8</v>
      </c>
      <c r="D32" s="28">
        <v>54.379</v>
      </c>
      <c r="E32" s="28">
        <v>92.516</v>
      </c>
      <c r="F32" s="28">
        <v>62.612</v>
      </c>
      <c r="G32" s="28">
        <v>61.397</v>
      </c>
      <c r="H32" s="28">
        <v>48.213</v>
      </c>
      <c r="I32" s="28">
        <v>83.334</v>
      </c>
      <c r="J32" s="28">
        <v>64.587</v>
      </c>
      <c r="K32" s="28">
        <v>98.967</v>
      </c>
      <c r="L32" s="28">
        <f t="shared" si="0"/>
        <v>566.005</v>
      </c>
      <c r="N32" s="1" t="s">
        <v>3</v>
      </c>
      <c r="O32" s="64">
        <v>1561.442332</v>
      </c>
      <c r="P32" s="64">
        <v>1759.727939</v>
      </c>
      <c r="Q32" s="64">
        <v>1047.742</v>
      </c>
      <c r="R32" s="64">
        <v>1576.561968</v>
      </c>
    </row>
    <row r="33" spans="3:18" ht="12.75">
      <c r="C33" s="20" t="s">
        <v>28</v>
      </c>
      <c r="D33" s="28">
        <v>0</v>
      </c>
      <c r="E33" s="28">
        <v>0.023</v>
      </c>
      <c r="F33" s="28">
        <v>0.943</v>
      </c>
      <c r="G33" s="28">
        <v>0.577</v>
      </c>
      <c r="H33" s="28">
        <v>1.166</v>
      </c>
      <c r="I33" s="28">
        <v>1.503</v>
      </c>
      <c r="J33" s="28">
        <v>0.509</v>
      </c>
      <c r="K33" s="28">
        <v>3.068</v>
      </c>
      <c r="L33" s="28">
        <f t="shared" si="0"/>
        <v>7.789</v>
      </c>
      <c r="N33" s="1" t="s">
        <v>5</v>
      </c>
      <c r="O33" s="64">
        <v>515.828315</v>
      </c>
      <c r="P33" s="64">
        <v>730.218487</v>
      </c>
      <c r="Q33" s="64">
        <v>1314.8968750000001</v>
      </c>
      <c r="R33" s="64">
        <v>1236.062123</v>
      </c>
    </row>
    <row r="34" spans="3:18" ht="12.75">
      <c r="C34" s="20" t="s">
        <v>11</v>
      </c>
      <c r="D34" s="28">
        <v>90.17759516</v>
      </c>
      <c r="E34" s="28">
        <v>79.64</v>
      </c>
      <c r="F34" s="28">
        <v>134.416</v>
      </c>
      <c r="G34" s="28">
        <v>120.087</v>
      </c>
      <c r="H34" s="28">
        <v>138.668</v>
      </c>
      <c r="I34" s="28">
        <v>188.043</v>
      </c>
      <c r="J34" s="28">
        <v>182.04</v>
      </c>
      <c r="K34" s="28">
        <v>173.89</v>
      </c>
      <c r="L34" s="28">
        <f t="shared" si="0"/>
        <v>1106.96159516</v>
      </c>
      <c r="N34" s="1" t="s">
        <v>4</v>
      </c>
      <c r="O34" s="64">
        <v>186.875</v>
      </c>
      <c r="P34" s="64">
        <v>386.89700000000005</v>
      </c>
      <c r="Q34" s="64">
        <v>879.988</v>
      </c>
      <c r="R34" s="64">
        <v>1179.6039999999998</v>
      </c>
    </row>
    <row r="35" spans="3:18" ht="12.75">
      <c r="C35" s="20" t="s">
        <v>34</v>
      </c>
      <c r="D35" s="28">
        <v>10.078033999999999</v>
      </c>
      <c r="E35" s="28">
        <v>3.189063</v>
      </c>
      <c r="F35" s="28">
        <v>55.371296</v>
      </c>
      <c r="G35" s="28">
        <v>60.628624</v>
      </c>
      <c r="H35" s="28">
        <v>63.00836999999999</v>
      </c>
      <c r="I35" s="28">
        <v>49.458090000000006</v>
      </c>
      <c r="J35" s="28">
        <v>58.226367</v>
      </c>
      <c r="K35" s="28">
        <v>40.86303000000001</v>
      </c>
      <c r="L35" s="28">
        <f t="shared" si="0"/>
        <v>340.82287399999996</v>
      </c>
      <c r="N35" s="1" t="s">
        <v>7</v>
      </c>
      <c r="O35" s="64">
        <v>436.89372373000003</v>
      </c>
      <c r="P35" s="64">
        <v>230.86317157</v>
      </c>
      <c r="Q35" s="64">
        <v>425.28563462999995</v>
      </c>
      <c r="R35" s="64">
        <v>768.712</v>
      </c>
    </row>
    <row r="36" spans="3:18" ht="12.75">
      <c r="C36" s="20" t="s">
        <v>6</v>
      </c>
      <c r="D36" s="28">
        <v>86.12883599999999</v>
      </c>
      <c r="E36" s="28">
        <v>108.834478</v>
      </c>
      <c r="F36" s="28">
        <v>110.36113200000001</v>
      </c>
      <c r="G36" s="28">
        <v>120.606603</v>
      </c>
      <c r="H36" s="28">
        <v>153.900426</v>
      </c>
      <c r="I36" s="28">
        <v>185.702938</v>
      </c>
      <c r="J36" s="28">
        <v>243.76772</v>
      </c>
      <c r="K36" s="28">
        <v>245.854604</v>
      </c>
      <c r="L36" s="28">
        <f t="shared" si="0"/>
        <v>1255.1567370000002</v>
      </c>
      <c r="N36" s="1" t="s">
        <v>6</v>
      </c>
      <c r="O36" s="64">
        <v>194.963314</v>
      </c>
      <c r="P36" s="64">
        <v>230.967735</v>
      </c>
      <c r="Q36" s="64">
        <v>339.603364</v>
      </c>
      <c r="R36" s="64">
        <v>489.622324</v>
      </c>
    </row>
    <row r="37" spans="3:18" ht="12.75">
      <c r="C37" s="20" t="s">
        <v>4</v>
      </c>
      <c r="D37" s="28">
        <v>93.341</v>
      </c>
      <c r="E37" s="28">
        <v>93.534</v>
      </c>
      <c r="F37" s="28">
        <v>133.657</v>
      </c>
      <c r="G37" s="28">
        <v>253.24</v>
      </c>
      <c r="H37" s="28">
        <v>358.085</v>
      </c>
      <c r="I37" s="28">
        <v>521.903</v>
      </c>
      <c r="J37" s="28">
        <v>589.627</v>
      </c>
      <c r="K37" s="28">
        <v>589.977</v>
      </c>
      <c r="L37" s="28">
        <f t="shared" si="0"/>
        <v>2633.364</v>
      </c>
      <c r="N37" s="1" t="s">
        <v>9</v>
      </c>
      <c r="O37" s="64">
        <v>195.973</v>
      </c>
      <c r="P37" s="64">
        <v>272.63300000000004</v>
      </c>
      <c r="Q37" s="64">
        <v>354.673</v>
      </c>
      <c r="R37" s="64">
        <v>445.48900000000003</v>
      </c>
    </row>
    <row r="38" spans="3:18" ht="12.75">
      <c r="C38" s="20" t="s">
        <v>17</v>
      </c>
      <c r="D38" s="28">
        <v>37.414351</v>
      </c>
      <c r="E38" s="28">
        <v>60.209587000000006</v>
      </c>
      <c r="F38" s="28">
        <v>73.332654</v>
      </c>
      <c r="G38" s="28">
        <v>78.10769900000001</v>
      </c>
      <c r="H38" s="28">
        <v>39.45125038</v>
      </c>
      <c r="I38" s="28">
        <v>76.84664</v>
      </c>
      <c r="J38" s="28">
        <v>80.515</v>
      </c>
      <c r="K38" s="28">
        <v>80.533</v>
      </c>
      <c r="L38" s="28">
        <f t="shared" si="0"/>
        <v>526.4101813799999</v>
      </c>
      <c r="N38" s="1" t="s">
        <v>40</v>
      </c>
      <c r="O38" s="64">
        <v>182.306</v>
      </c>
      <c r="P38" s="64">
        <v>334.389</v>
      </c>
      <c r="Q38" s="64">
        <v>405.871</v>
      </c>
      <c r="R38" s="64">
        <v>385.46048751</v>
      </c>
    </row>
    <row r="39" spans="3:18" ht="12.75">
      <c r="C39" s="20" t="s">
        <v>32</v>
      </c>
      <c r="D39" s="28">
        <v>0.651</v>
      </c>
      <c r="E39" s="28">
        <v>0.88</v>
      </c>
      <c r="F39" s="28">
        <v>1.519</v>
      </c>
      <c r="G39" s="28">
        <v>2.317</v>
      </c>
      <c r="H39" s="28">
        <v>4.485</v>
      </c>
      <c r="I39" s="28">
        <v>6.21</v>
      </c>
      <c r="J39" s="28">
        <v>7.394</v>
      </c>
      <c r="K39" s="28">
        <v>4.813899999999999</v>
      </c>
      <c r="L39" s="28">
        <f t="shared" si="0"/>
        <v>28.269900000000003</v>
      </c>
      <c r="N39" s="1" t="s">
        <v>11</v>
      </c>
      <c r="O39" s="64">
        <v>169.81759516</v>
      </c>
      <c r="P39" s="64">
        <v>254.503</v>
      </c>
      <c r="Q39" s="64">
        <v>326.711</v>
      </c>
      <c r="R39" s="64">
        <v>355.92999999999995</v>
      </c>
    </row>
    <row r="40" spans="3:18" ht="12.75">
      <c r="C40" s="20" t="s">
        <v>25</v>
      </c>
      <c r="D40" s="28">
        <v>4.112</v>
      </c>
      <c r="E40" s="28">
        <v>1.942</v>
      </c>
      <c r="F40" s="28">
        <v>3.791</v>
      </c>
      <c r="G40" s="28">
        <v>14.69</v>
      </c>
      <c r="H40" s="28">
        <v>9.143</v>
      </c>
      <c r="I40" s="28">
        <v>25.825</v>
      </c>
      <c r="J40" s="28">
        <v>23.641</v>
      </c>
      <c r="K40" s="28">
        <v>33.149</v>
      </c>
      <c r="L40" s="28">
        <f t="shared" si="0"/>
        <v>116.293</v>
      </c>
      <c r="N40" s="1" t="s">
        <v>22</v>
      </c>
      <c r="O40" s="64">
        <v>0.161</v>
      </c>
      <c r="P40" s="64">
        <v>14.488</v>
      </c>
      <c r="Q40" s="64">
        <v>188.651</v>
      </c>
      <c r="R40" s="64">
        <v>184.87099999999998</v>
      </c>
    </row>
    <row r="41" spans="3:12" ht="12.75">
      <c r="C41" s="20" t="s">
        <v>9</v>
      </c>
      <c r="D41" s="28">
        <v>97.393</v>
      </c>
      <c r="E41" s="28">
        <v>98.58</v>
      </c>
      <c r="F41" s="28">
        <v>109.077</v>
      </c>
      <c r="G41" s="28">
        <v>163.556</v>
      </c>
      <c r="H41" s="28">
        <v>184.431</v>
      </c>
      <c r="I41" s="28">
        <v>170.242</v>
      </c>
      <c r="J41" s="28">
        <v>224.552</v>
      </c>
      <c r="K41" s="28">
        <v>220.937</v>
      </c>
      <c r="L41" s="28">
        <f t="shared" si="0"/>
        <v>1268.768</v>
      </c>
    </row>
    <row r="42" spans="3:18" ht="12.75">
      <c r="C42" s="20" t="s">
        <v>27</v>
      </c>
      <c r="D42" s="28">
        <v>2.047</v>
      </c>
      <c r="E42" s="28">
        <v>3.602</v>
      </c>
      <c r="F42" s="28">
        <v>2.899</v>
      </c>
      <c r="G42" s="28">
        <v>4.575</v>
      </c>
      <c r="H42" s="28">
        <v>4.076</v>
      </c>
      <c r="I42" s="28">
        <v>6.65</v>
      </c>
      <c r="J42" s="28">
        <v>9.354</v>
      </c>
      <c r="K42" s="28">
        <v>9.66</v>
      </c>
      <c r="L42" s="28">
        <f t="shared" si="0"/>
        <v>42.863</v>
      </c>
      <c r="N42" s="8" t="s">
        <v>72</v>
      </c>
      <c r="O42" s="13"/>
      <c r="P42" s="13"/>
      <c r="Q42" s="13"/>
      <c r="R42" s="13"/>
    </row>
    <row r="43" spans="3:18" ht="12.75">
      <c r="C43" s="20" t="s">
        <v>30</v>
      </c>
      <c r="D43" s="28">
        <v>1.6952878580000001</v>
      </c>
      <c r="E43" s="28">
        <v>1.615563670411985</v>
      </c>
      <c r="F43" s="28">
        <v>3.3798454545454546</v>
      </c>
      <c r="G43" s="28">
        <v>0.9860919644970414</v>
      </c>
      <c r="H43" s="28">
        <v>1.139</v>
      </c>
      <c r="I43" s="28">
        <v>1.239</v>
      </c>
      <c r="J43" s="28">
        <v>3.85726163</v>
      </c>
      <c r="K43" s="28">
        <v>3.026421854935065</v>
      </c>
      <c r="L43" s="28">
        <f t="shared" si="0"/>
        <v>16.938472432389545</v>
      </c>
      <c r="N43" s="8" t="s">
        <v>56</v>
      </c>
      <c r="O43" s="13"/>
      <c r="P43" s="13"/>
      <c r="Q43" s="13"/>
      <c r="R43" s="13"/>
    </row>
    <row r="44" spans="3:18" ht="12.75">
      <c r="C44" s="20" t="s">
        <v>3</v>
      </c>
      <c r="D44" s="28">
        <v>319.415688</v>
      </c>
      <c r="E44" s="28">
        <v>1242.026644</v>
      </c>
      <c r="F44" s="28">
        <v>1368.894823</v>
      </c>
      <c r="G44" s="28">
        <v>390.83311599999996</v>
      </c>
      <c r="H44" s="28">
        <v>554.099</v>
      </c>
      <c r="I44" s="28">
        <v>493.643</v>
      </c>
      <c r="J44" s="28">
        <v>754.814375</v>
      </c>
      <c r="K44" s="28">
        <v>821.7475929999999</v>
      </c>
      <c r="L44" s="28">
        <f t="shared" si="0"/>
        <v>5945.474239</v>
      </c>
      <c r="O44" s="1" t="s">
        <v>36</v>
      </c>
      <c r="P44" s="1" t="s">
        <v>37</v>
      </c>
      <c r="Q44" s="1" t="s">
        <v>38</v>
      </c>
      <c r="R44" s="1" t="s">
        <v>39</v>
      </c>
    </row>
    <row r="45" spans="3:18" ht="12.75">
      <c r="C45" s="20" t="s">
        <v>5</v>
      </c>
      <c r="D45" s="28">
        <v>249.21999999999997</v>
      </c>
      <c r="E45" s="28">
        <v>266.608315</v>
      </c>
      <c r="F45" s="28">
        <v>287.32078</v>
      </c>
      <c r="G45" s="28">
        <v>442.89770699999997</v>
      </c>
      <c r="H45" s="28">
        <v>521.033862</v>
      </c>
      <c r="I45" s="28">
        <v>793.8630130000001</v>
      </c>
      <c r="J45" s="28">
        <v>618.0310615</v>
      </c>
      <c r="K45" s="28">
        <v>618.0310615</v>
      </c>
      <c r="L45" s="28">
        <f t="shared" si="0"/>
        <v>3797.0058</v>
      </c>
      <c r="N45" s="1" t="s">
        <v>8</v>
      </c>
      <c r="O45" s="63">
        <v>146.895</v>
      </c>
      <c r="P45" s="63">
        <v>124.009</v>
      </c>
      <c r="Q45" s="63">
        <v>131.547</v>
      </c>
      <c r="R45" s="63">
        <v>163.554</v>
      </c>
    </row>
    <row r="46" spans="3:18" ht="12.75">
      <c r="C46" s="30" t="s">
        <v>14</v>
      </c>
      <c r="D46" s="31">
        <v>0</v>
      </c>
      <c r="E46" s="31">
        <v>0</v>
      </c>
      <c r="F46" s="31">
        <v>0.451</v>
      </c>
      <c r="G46" s="31">
        <v>0.309</v>
      </c>
      <c r="H46" s="31">
        <v>0.307</v>
      </c>
      <c r="I46" s="31">
        <v>0.096</v>
      </c>
      <c r="J46" s="31">
        <v>0.5</v>
      </c>
      <c r="K46" s="31">
        <v>0</v>
      </c>
      <c r="L46" s="31">
        <f t="shared" si="0"/>
        <v>1.663</v>
      </c>
      <c r="N46" s="1" t="s">
        <v>17</v>
      </c>
      <c r="O46" s="63">
        <v>97.62393800000001</v>
      </c>
      <c r="P46" s="63">
        <v>151.44035300000002</v>
      </c>
      <c r="Q46" s="63">
        <v>116.29789037999998</v>
      </c>
      <c r="R46" s="63">
        <v>161.048</v>
      </c>
    </row>
    <row r="47" spans="3:18" ht="12.75">
      <c r="C47" s="20" t="s">
        <v>24</v>
      </c>
      <c r="D47" s="28">
        <v>0.332</v>
      </c>
      <c r="E47" s="28">
        <v>0.397</v>
      </c>
      <c r="F47" s="28">
        <v>0.045</v>
      </c>
      <c r="G47" s="28">
        <v>0.927</v>
      </c>
      <c r="H47" s="28">
        <v>0.605</v>
      </c>
      <c r="I47" s="28">
        <v>1.388</v>
      </c>
      <c r="J47" s="28">
        <v>5.683684210526317</v>
      </c>
      <c r="K47" s="28">
        <v>4.12314691943128</v>
      </c>
      <c r="L47" s="28">
        <f t="shared" si="0"/>
        <v>13.500831129957596</v>
      </c>
      <c r="N47" s="1" t="s">
        <v>12</v>
      </c>
      <c r="O47" s="63">
        <v>25.288</v>
      </c>
      <c r="P47" s="63">
        <v>32.423</v>
      </c>
      <c r="Q47" s="63">
        <v>60.418</v>
      </c>
      <c r="R47" s="63">
        <v>152.4161</v>
      </c>
    </row>
    <row r="48" spans="3:18" ht="12.75">
      <c r="C48" s="20" t="s">
        <v>33</v>
      </c>
      <c r="D48" s="28">
        <v>0</v>
      </c>
      <c r="E48" s="28">
        <v>0.6293538461538462</v>
      </c>
      <c r="F48" s="28">
        <v>0</v>
      </c>
      <c r="G48" s="28">
        <v>0.15849618320610684</v>
      </c>
      <c r="H48" s="28">
        <v>0.5928099173553719</v>
      </c>
      <c r="I48" s="28">
        <v>1.490580357142857</v>
      </c>
      <c r="J48" s="28">
        <v>2.0869214285714284</v>
      </c>
      <c r="K48" s="28">
        <v>4.002892857142857</v>
      </c>
      <c r="L48" s="28">
        <f t="shared" si="0"/>
        <v>8.961054589572468</v>
      </c>
      <c r="N48" s="1" t="s">
        <v>34</v>
      </c>
      <c r="O48" s="63">
        <v>13.267097</v>
      </c>
      <c r="P48" s="63">
        <v>115.99992</v>
      </c>
      <c r="Q48" s="63">
        <v>112.46646</v>
      </c>
      <c r="R48" s="63">
        <v>99.08939700000002</v>
      </c>
    </row>
    <row r="49" spans="14:18" ht="12.75">
      <c r="N49" s="1" t="s">
        <v>15</v>
      </c>
      <c r="O49" s="63">
        <v>4.3309</v>
      </c>
      <c r="P49" s="63">
        <v>9.8126</v>
      </c>
      <c r="Q49" s="63">
        <v>16.8099</v>
      </c>
      <c r="R49" s="63">
        <v>70.35399000000001</v>
      </c>
    </row>
    <row r="50" spans="14:18" ht="12.75">
      <c r="N50" s="1" t="s">
        <v>25</v>
      </c>
      <c r="O50" s="63">
        <v>6.054</v>
      </c>
      <c r="P50" s="63">
        <v>18.480999999999998</v>
      </c>
      <c r="Q50" s="63">
        <v>34.968</v>
      </c>
      <c r="R50" s="63">
        <v>56.79</v>
      </c>
    </row>
    <row r="51" spans="14:18" ht="12.75">
      <c r="N51" s="1" t="s">
        <v>13</v>
      </c>
      <c r="O51" s="63">
        <v>16.472</v>
      </c>
      <c r="P51" s="63">
        <v>20.137999999999998</v>
      </c>
      <c r="Q51" s="63">
        <v>20.419999999999998</v>
      </c>
      <c r="R51" s="63">
        <v>26.995</v>
      </c>
    </row>
    <row r="52" spans="14:18" ht="12.75">
      <c r="N52" s="1" t="s">
        <v>20</v>
      </c>
      <c r="O52" s="63">
        <v>21.994999999999997</v>
      </c>
      <c r="P52" s="63">
        <v>17.35</v>
      </c>
      <c r="Q52" s="63">
        <v>22.128999999999998</v>
      </c>
      <c r="R52" s="63">
        <v>24.102</v>
      </c>
    </row>
    <row r="53" spans="14:18" ht="12.75">
      <c r="N53" s="1" t="s">
        <v>26</v>
      </c>
      <c r="O53" s="63">
        <v>15.664</v>
      </c>
      <c r="P53" s="63">
        <v>14.978799999999998</v>
      </c>
      <c r="Q53" s="63">
        <v>15.93414</v>
      </c>
      <c r="R53" s="63">
        <v>21.004343440699998</v>
      </c>
    </row>
    <row r="54" spans="14:18" ht="12.75">
      <c r="N54" s="1" t="s">
        <v>27</v>
      </c>
      <c r="O54" s="63">
        <v>5.649</v>
      </c>
      <c r="P54" s="63">
        <v>7.474</v>
      </c>
      <c r="Q54" s="63">
        <v>10.725999999999999</v>
      </c>
      <c r="R54" s="63">
        <v>19.014</v>
      </c>
    </row>
    <row r="56" spans="14:18" ht="12.75">
      <c r="N56" s="8" t="s">
        <v>73</v>
      </c>
      <c r="O56" s="13"/>
      <c r="P56" s="13"/>
      <c r="Q56" s="13"/>
      <c r="R56" s="13"/>
    </row>
    <row r="57" spans="14:18" ht="12.75">
      <c r="N57" s="8" t="s">
        <v>56</v>
      </c>
      <c r="O57" s="13"/>
      <c r="P57" s="13"/>
      <c r="Q57" s="13"/>
      <c r="R57" s="13"/>
    </row>
    <row r="58" spans="15:18" ht="12.75">
      <c r="O58" s="1" t="s">
        <v>36</v>
      </c>
      <c r="P58" s="1" t="s">
        <v>37</v>
      </c>
      <c r="Q58" s="1" t="s">
        <v>38</v>
      </c>
      <c r="R58" s="1" t="s">
        <v>39</v>
      </c>
    </row>
    <row r="59" spans="14:18" ht="12.75">
      <c r="N59" s="1" t="s">
        <v>18</v>
      </c>
      <c r="O59" s="63">
        <v>17.077</v>
      </c>
      <c r="P59" s="63">
        <v>3.5759999999999996</v>
      </c>
      <c r="Q59" s="63">
        <v>2.2960000000000003</v>
      </c>
      <c r="R59" s="63">
        <v>15.486</v>
      </c>
    </row>
    <row r="60" spans="14:18" ht="12.75">
      <c r="N60" s="1" t="s">
        <v>21</v>
      </c>
      <c r="O60" s="63">
        <v>9.5982</v>
      </c>
      <c r="P60" s="63">
        <v>6.735049999999999</v>
      </c>
      <c r="Q60" s="63">
        <v>11.113</v>
      </c>
      <c r="R60" s="63">
        <v>13.192</v>
      </c>
    </row>
    <row r="61" spans="14:18" ht="12.75">
      <c r="N61" s="1" t="s">
        <v>32</v>
      </c>
      <c r="O61" s="63">
        <v>1.5310000000000001</v>
      </c>
      <c r="P61" s="63">
        <v>3.8360000000000003</v>
      </c>
      <c r="Q61" s="63">
        <v>10.695</v>
      </c>
      <c r="R61" s="63">
        <v>12.207899999999999</v>
      </c>
    </row>
    <row r="62" spans="14:18" ht="12.75">
      <c r="N62" s="1" t="s">
        <v>24</v>
      </c>
      <c r="O62" s="63">
        <v>0.7290000000000001</v>
      </c>
      <c r="P62" s="63">
        <v>0.9720000000000001</v>
      </c>
      <c r="Q62" s="63">
        <v>1.9929999999999999</v>
      </c>
      <c r="R62" s="63">
        <v>9.806831129957597</v>
      </c>
    </row>
    <row r="63" spans="14:18" ht="12.75">
      <c r="N63" s="1" t="s">
        <v>30</v>
      </c>
      <c r="O63" s="63">
        <v>3.310851528411985</v>
      </c>
      <c r="P63" s="63">
        <v>4.3659374190424955</v>
      </c>
      <c r="Q63" s="63">
        <v>2.378</v>
      </c>
      <c r="R63" s="63">
        <v>6.883683484935065</v>
      </c>
    </row>
    <row r="64" spans="14:18" ht="12.75">
      <c r="N64" s="1" t="s">
        <v>31</v>
      </c>
      <c r="O64" s="63">
        <v>2.157</v>
      </c>
      <c r="P64" s="63">
        <v>7.372</v>
      </c>
      <c r="Q64" s="63">
        <v>10.477</v>
      </c>
      <c r="R64" s="63">
        <v>6.312</v>
      </c>
    </row>
    <row r="65" spans="14:18" ht="12.75">
      <c r="N65" s="1" t="s">
        <v>33</v>
      </c>
      <c r="O65" s="63">
        <v>0.6293538461538462</v>
      </c>
      <c r="P65" s="63">
        <v>0.15849618320610684</v>
      </c>
      <c r="Q65" s="63">
        <v>2.083390274498229</v>
      </c>
      <c r="R65" s="63">
        <v>6.089814285714286</v>
      </c>
    </row>
    <row r="66" spans="14:18" ht="12.75">
      <c r="N66" s="1" t="s">
        <v>28</v>
      </c>
      <c r="O66" s="63">
        <v>0.023</v>
      </c>
      <c r="P66" s="63">
        <v>1.52</v>
      </c>
      <c r="Q66" s="63">
        <v>2.6689999999999996</v>
      </c>
      <c r="R66" s="63">
        <v>3.577</v>
      </c>
    </row>
    <row r="67" spans="14:18" ht="12.75">
      <c r="N67" s="1" t="s">
        <v>23</v>
      </c>
      <c r="O67" s="63">
        <v>0</v>
      </c>
      <c r="P67" s="63">
        <v>0</v>
      </c>
      <c r="Q67" s="63">
        <v>2.057</v>
      </c>
      <c r="R67" s="63">
        <v>2.888</v>
      </c>
    </row>
    <row r="68" spans="14:18" ht="12.75">
      <c r="N68" s="1" t="s">
        <v>19</v>
      </c>
      <c r="O68" s="63">
        <v>1.6390000000000002</v>
      </c>
      <c r="P68" s="63">
        <v>1.087</v>
      </c>
      <c r="Q68" s="63">
        <v>1.9249999999999998</v>
      </c>
      <c r="R68" s="63">
        <v>1.499</v>
      </c>
    </row>
    <row r="69" spans="14:18" ht="12.75">
      <c r="N69" s="1" t="s">
        <v>14</v>
      </c>
      <c r="O69" s="63">
        <v>0</v>
      </c>
      <c r="P69" s="63">
        <v>0.76</v>
      </c>
      <c r="Q69" s="63">
        <v>0.403</v>
      </c>
      <c r="R69" s="63">
        <v>0.5</v>
      </c>
    </row>
  </sheetData>
  <sheetProtection/>
  <mergeCells count="1">
    <mergeCell ref="C12:L12"/>
  </mergeCells>
  <printOptions/>
  <pageMargins left="0.75" right="0.75" top="1" bottom="1" header="0.5" footer="0.5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3:W48"/>
  <sheetViews>
    <sheetView zoomScale="130" zoomScaleNormal="130" zoomScalePageLayoutView="0" workbookViewId="0" topLeftCell="A1">
      <pane xSplit="3" topLeftCell="D1" activePane="topRight" state="frozen"/>
      <selection pane="topLeft" activeCell="F29" sqref="F29"/>
      <selection pane="topRight" activeCell="C12" sqref="C12:I12"/>
    </sheetView>
  </sheetViews>
  <sheetFormatPr defaultColWidth="9.140625" defaultRowHeight="12.75"/>
  <cols>
    <col min="1" max="2" width="2.8515625" style="1" customWidth="1"/>
    <col min="3" max="3" width="16.8515625" style="1" customWidth="1"/>
    <col min="4" max="8" width="14.140625" style="1" bestFit="1" customWidth="1"/>
    <col min="9" max="9" width="13.7109375" style="1" customWidth="1"/>
    <col min="10" max="10" width="4.28125" style="1" customWidth="1"/>
    <col min="11" max="13" width="14.7109375" style="1" customWidth="1"/>
    <col min="14" max="14" width="12.00390625" style="1" bestFit="1" customWidth="1"/>
    <col min="15" max="15" width="12.8515625" style="1" bestFit="1" customWidth="1"/>
    <col min="16" max="16" width="9.140625" style="1" customWidth="1"/>
    <col min="17" max="17" width="12.7109375" style="1" customWidth="1"/>
    <col min="18" max="16384" width="9.140625" style="1" customWidth="1"/>
  </cols>
  <sheetData>
    <row r="1" ht="6" customHeight="1"/>
    <row r="2" ht="12.75"/>
    <row r="3" spans="3:9" ht="12.75">
      <c r="C3" s="2"/>
      <c r="D3" s="2"/>
      <c r="E3" s="2"/>
      <c r="F3" s="2"/>
      <c r="G3" s="2"/>
      <c r="H3" s="2"/>
      <c r="I3" s="2"/>
    </row>
    <row r="4" spans="3:9" ht="12.75">
      <c r="C4" s="2"/>
      <c r="D4" s="2"/>
      <c r="E4" s="2"/>
      <c r="F4" s="2"/>
      <c r="G4" s="2"/>
      <c r="H4" s="2"/>
      <c r="I4" s="2"/>
    </row>
    <row r="5" ht="12.75"/>
    <row r="6" ht="12.75">
      <c r="G6" s="26" t="s">
        <v>35</v>
      </c>
    </row>
    <row r="7" spans="3:9" ht="21.75" customHeight="1">
      <c r="C7" s="2"/>
      <c r="D7" s="2"/>
      <c r="E7" s="2"/>
      <c r="F7" s="2"/>
      <c r="G7" s="2"/>
      <c r="H7" s="2"/>
      <c r="I7" s="2"/>
    </row>
    <row r="8" spans="3:9" ht="12.75">
      <c r="C8" s="5"/>
      <c r="D8" s="5"/>
      <c r="E8" s="5"/>
      <c r="F8" s="5"/>
      <c r="G8" s="5"/>
      <c r="H8" s="5"/>
      <c r="I8" s="5"/>
    </row>
    <row r="9" spans="3:9" ht="15" customHeight="1">
      <c r="C9" s="6" t="s">
        <v>0</v>
      </c>
      <c r="D9" s="6"/>
      <c r="E9" s="6"/>
      <c r="F9" s="6"/>
      <c r="G9" s="6"/>
      <c r="H9" s="6"/>
      <c r="I9" s="6"/>
    </row>
    <row r="10" spans="3:9" ht="15" customHeight="1">
      <c r="C10" s="6" t="s">
        <v>1</v>
      </c>
      <c r="D10" s="6"/>
      <c r="E10" s="6"/>
      <c r="F10" s="6"/>
      <c r="G10" s="6"/>
      <c r="H10" s="6"/>
      <c r="I10" s="6"/>
    </row>
    <row r="11" spans="3:9" ht="15" customHeight="1">
      <c r="C11" s="6"/>
      <c r="D11" s="6"/>
      <c r="E11" s="6"/>
      <c r="F11" s="6"/>
      <c r="G11" s="6"/>
      <c r="H11" s="6"/>
      <c r="I11" s="6"/>
    </row>
    <row r="12" spans="3:13" ht="28.5" customHeight="1">
      <c r="C12" s="70" t="s">
        <v>354</v>
      </c>
      <c r="D12" s="70"/>
      <c r="E12" s="70"/>
      <c r="F12" s="70"/>
      <c r="G12" s="70"/>
      <c r="H12" s="70"/>
      <c r="I12" s="70"/>
      <c r="J12" s="16"/>
      <c r="K12" s="16"/>
      <c r="L12" s="16"/>
      <c r="M12" s="16"/>
    </row>
    <row r="13" spans="3:9" ht="12.75" customHeight="1">
      <c r="C13" s="17"/>
      <c r="D13" s="17"/>
      <c r="E13" s="17"/>
      <c r="F13" s="17"/>
      <c r="G13" s="17"/>
      <c r="H13" s="17"/>
      <c r="I13" s="17"/>
    </row>
    <row r="14" spans="3:22" ht="25.5">
      <c r="C14" s="47" t="s">
        <v>60</v>
      </c>
      <c r="D14" s="47" t="s">
        <v>36</v>
      </c>
      <c r="E14" s="47" t="s">
        <v>37</v>
      </c>
      <c r="F14" s="47" t="s">
        <v>38</v>
      </c>
      <c r="G14" s="47" t="s">
        <v>39</v>
      </c>
      <c r="H14" s="48" t="s">
        <v>350</v>
      </c>
      <c r="I14" s="47" t="s">
        <v>65</v>
      </c>
      <c r="K14" s="8" t="s">
        <v>67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2:22" ht="12.75">
      <c r="B15" s="8"/>
      <c r="C15" s="20" t="s">
        <v>23</v>
      </c>
      <c r="D15" s="27">
        <v>0</v>
      </c>
      <c r="E15" s="27">
        <v>0</v>
      </c>
      <c r="F15" s="27">
        <v>2.057</v>
      </c>
      <c r="G15" s="27">
        <v>2.888</v>
      </c>
      <c r="H15" s="35">
        <f>+G15-D15</f>
        <v>2.888</v>
      </c>
      <c r="I15" s="32" t="s">
        <v>64</v>
      </c>
      <c r="K15" s="8" t="s">
        <v>68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2:22" ht="12.75">
      <c r="B16" s="8"/>
      <c r="C16" s="20" t="s">
        <v>7</v>
      </c>
      <c r="D16" s="27">
        <v>436.89372373000003</v>
      </c>
      <c r="E16" s="27">
        <v>230.86317157</v>
      </c>
      <c r="F16" s="27">
        <v>425.28563462999995</v>
      </c>
      <c r="G16" s="27">
        <v>768.712</v>
      </c>
      <c r="H16" s="35">
        <f>+G16-D16</f>
        <v>331.81827626999996</v>
      </c>
      <c r="I16" s="32">
        <f>+H16/D16</f>
        <v>0.7594942619845539</v>
      </c>
      <c r="K16" s="8"/>
      <c r="L16" s="38" t="s">
        <v>66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22" ht="12.75">
      <c r="B17" s="8"/>
      <c r="C17" s="20" t="s">
        <v>13</v>
      </c>
      <c r="D17" s="27">
        <v>16.472</v>
      </c>
      <c r="E17" s="27">
        <v>20.137999999999998</v>
      </c>
      <c r="F17" s="27">
        <v>20.419999999999998</v>
      </c>
      <c r="G17" s="27">
        <v>26.995</v>
      </c>
      <c r="H17" s="35">
        <f>+G17-D17</f>
        <v>10.523</v>
      </c>
      <c r="I17" s="32">
        <f>+H17/D17</f>
        <v>0.6388416707139387</v>
      </c>
      <c r="K17" s="18" t="s">
        <v>15</v>
      </c>
      <c r="L17" s="39">
        <v>15.244658154194282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2:12" ht="12.75">
      <c r="B18" s="8"/>
      <c r="C18" s="20" t="s">
        <v>16</v>
      </c>
      <c r="D18" s="27">
        <v>1.3399999999999999</v>
      </c>
      <c r="E18" s="27">
        <v>0.319</v>
      </c>
      <c r="F18" s="27">
        <v>0.647</v>
      </c>
      <c r="G18" s="27">
        <v>0</v>
      </c>
      <c r="H18" s="36" t="s">
        <v>64</v>
      </c>
      <c r="I18" s="32" t="s">
        <v>64</v>
      </c>
      <c r="K18" s="18" t="s">
        <v>24</v>
      </c>
      <c r="L18" s="39">
        <v>12.45244325097064</v>
      </c>
    </row>
    <row r="19" spans="2:12" ht="12.75">
      <c r="B19" s="8"/>
      <c r="C19" s="20" t="s">
        <v>29</v>
      </c>
      <c r="D19" s="27">
        <v>7.922</v>
      </c>
      <c r="E19" s="27">
        <v>11.099</v>
      </c>
      <c r="F19" s="27">
        <v>15.275</v>
      </c>
      <c r="G19" s="27">
        <v>0</v>
      </c>
      <c r="H19" s="36" t="s">
        <v>64</v>
      </c>
      <c r="I19" s="32" t="s">
        <v>64</v>
      </c>
      <c r="K19" s="18" t="s">
        <v>33</v>
      </c>
      <c r="L19" s="39">
        <v>8.676296288535948</v>
      </c>
    </row>
    <row r="20" spans="2:12" ht="12.75">
      <c r="B20" s="8"/>
      <c r="C20" s="20" t="s">
        <v>19</v>
      </c>
      <c r="D20" s="27">
        <v>1.6390000000000002</v>
      </c>
      <c r="E20" s="27">
        <v>1.087</v>
      </c>
      <c r="F20" s="27">
        <v>1.9249999999999998</v>
      </c>
      <c r="G20" s="27">
        <v>1.499</v>
      </c>
      <c r="H20" s="35">
        <f>+G20-D20</f>
        <v>-0.14000000000000012</v>
      </c>
      <c r="I20" s="32">
        <f>+H20/D20</f>
        <v>-0.08541793776693112</v>
      </c>
      <c r="K20" s="18" t="s">
        <v>25</v>
      </c>
      <c r="L20" s="39">
        <v>8.38057482656095</v>
      </c>
    </row>
    <row r="21" spans="2:12" ht="12.75">
      <c r="B21" s="8"/>
      <c r="C21" s="20" t="s">
        <v>22</v>
      </c>
      <c r="D21" s="27">
        <v>0.161</v>
      </c>
      <c r="E21" s="27">
        <v>14.488</v>
      </c>
      <c r="F21" s="27">
        <v>188.651</v>
      </c>
      <c r="G21" s="27">
        <v>184.87099999999998</v>
      </c>
      <c r="H21" s="35">
        <f>+G21-D21</f>
        <v>184.70999999999998</v>
      </c>
      <c r="I21" s="32" t="s">
        <v>64</v>
      </c>
      <c r="K21" s="18" t="s">
        <v>32</v>
      </c>
      <c r="L21" s="39">
        <v>6.97380796864794</v>
      </c>
    </row>
    <row r="22" spans="2:23" ht="12.75">
      <c r="B22" s="8"/>
      <c r="C22" s="20" t="s">
        <v>12</v>
      </c>
      <c r="D22" s="27">
        <v>25.288</v>
      </c>
      <c r="E22" s="27">
        <v>32.423</v>
      </c>
      <c r="F22" s="27">
        <v>60.418</v>
      </c>
      <c r="G22" s="27">
        <v>152.4161</v>
      </c>
      <c r="H22" s="35">
        <f>+G22-D22</f>
        <v>127.1281</v>
      </c>
      <c r="I22" s="32">
        <f>+H22/D22</f>
        <v>5.027210534640936</v>
      </c>
      <c r="K22" s="18" t="s">
        <v>34</v>
      </c>
      <c r="L22" s="39">
        <v>6.468807758019709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2:23" ht="12.75">
      <c r="B23" s="8"/>
      <c r="C23" s="20" t="s">
        <v>26</v>
      </c>
      <c r="D23" s="27">
        <v>15.664</v>
      </c>
      <c r="E23" s="27">
        <v>14.978799999999998</v>
      </c>
      <c r="F23" s="27">
        <v>15.93414</v>
      </c>
      <c r="G23" s="27">
        <v>21.004343440699998</v>
      </c>
      <c r="H23" s="35">
        <f>+G23-D23</f>
        <v>5.340343440699998</v>
      </c>
      <c r="I23" s="32">
        <f>+H23/D23</f>
        <v>0.3409310163878957</v>
      </c>
      <c r="K23" s="18" t="s">
        <v>2</v>
      </c>
      <c r="L23" s="39">
        <v>6.4683851020995125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2:23" ht="12.75">
      <c r="B24" s="8"/>
      <c r="C24" s="20" t="s">
        <v>10</v>
      </c>
      <c r="D24" s="27">
        <v>305.097</v>
      </c>
      <c r="E24" s="27">
        <v>718.1189999999999</v>
      </c>
      <c r="F24" s="27">
        <v>653.198</v>
      </c>
      <c r="G24" s="27">
        <v>0</v>
      </c>
      <c r="H24" s="36" t="s">
        <v>64</v>
      </c>
      <c r="I24" s="32" t="s">
        <v>64</v>
      </c>
      <c r="K24" s="18" t="s">
        <v>4</v>
      </c>
      <c r="L24" s="39">
        <v>5.3122622073578585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2:23" ht="12.75">
      <c r="B25" s="8"/>
      <c r="C25" s="20" t="s">
        <v>31</v>
      </c>
      <c r="D25" s="27">
        <v>2.157</v>
      </c>
      <c r="E25" s="27">
        <v>7.372</v>
      </c>
      <c r="F25" s="27">
        <v>10.477</v>
      </c>
      <c r="G25" s="27">
        <v>6.312</v>
      </c>
      <c r="H25" s="35">
        <f aca="true" t="shared" si="0" ref="H25:H48">+G25-D25</f>
        <v>4.155</v>
      </c>
      <c r="I25" s="32">
        <f aca="true" t="shared" si="1" ref="I25:I32">+H25/D25</f>
        <v>1.9262865090403338</v>
      </c>
      <c r="K25" s="18" t="s">
        <v>12</v>
      </c>
      <c r="L25" s="39">
        <v>5.027210534640936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2:23" ht="12.75">
      <c r="B26" s="8"/>
      <c r="C26" s="30" t="s">
        <v>18</v>
      </c>
      <c r="D26" s="34">
        <v>17.077</v>
      </c>
      <c r="E26" s="34">
        <v>3.5759999999999996</v>
      </c>
      <c r="F26" s="34">
        <v>2.2960000000000003</v>
      </c>
      <c r="G26" s="34">
        <v>15.486</v>
      </c>
      <c r="H26" s="37">
        <f t="shared" si="0"/>
        <v>-1.591000000000001</v>
      </c>
      <c r="I26" s="33">
        <f t="shared" si="1"/>
        <v>-0.09316624699888745</v>
      </c>
      <c r="K26" s="18" t="s">
        <v>27</v>
      </c>
      <c r="L26" s="39">
        <v>2.365905469994689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2:23" ht="12.75">
      <c r="B27" s="8"/>
      <c r="C27" s="20" t="s">
        <v>20</v>
      </c>
      <c r="D27" s="27">
        <v>21.994999999999997</v>
      </c>
      <c r="E27" s="27">
        <v>17.35</v>
      </c>
      <c r="F27" s="27">
        <v>22.128999999999998</v>
      </c>
      <c r="G27" s="27">
        <v>24.102</v>
      </c>
      <c r="H27" s="35">
        <f t="shared" si="0"/>
        <v>2.107000000000003</v>
      </c>
      <c r="I27" s="32">
        <f t="shared" si="1"/>
        <v>0.09579449874971599</v>
      </c>
      <c r="K27" s="18"/>
      <c r="L27" s="19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2:23" ht="12.75">
      <c r="B28" s="8"/>
      <c r="C28" s="20" t="s">
        <v>40</v>
      </c>
      <c r="D28" s="27">
        <v>182.306</v>
      </c>
      <c r="E28" s="27">
        <v>334.389</v>
      </c>
      <c r="F28" s="27">
        <v>405.871</v>
      </c>
      <c r="G28" s="27">
        <v>385.46048751</v>
      </c>
      <c r="H28" s="35">
        <f t="shared" si="0"/>
        <v>203.15448751</v>
      </c>
      <c r="I28" s="32">
        <f t="shared" si="1"/>
        <v>1.1143598538172084</v>
      </c>
      <c r="K28" s="8" t="s">
        <v>69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2:23" ht="12.75">
      <c r="B29" s="8"/>
      <c r="C29" s="20" t="s">
        <v>21</v>
      </c>
      <c r="D29" s="27">
        <v>9.5982</v>
      </c>
      <c r="E29" s="27">
        <v>6.735049999999999</v>
      </c>
      <c r="F29" s="27">
        <v>11.113</v>
      </c>
      <c r="G29" s="27">
        <v>13.192</v>
      </c>
      <c r="H29" s="35">
        <f t="shared" si="0"/>
        <v>3.5938</v>
      </c>
      <c r="I29" s="32">
        <f t="shared" si="1"/>
        <v>0.3744243712362734</v>
      </c>
      <c r="K29" s="8" t="s">
        <v>70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3:12" ht="12.75">
      <c r="C30" s="20" t="s">
        <v>2</v>
      </c>
      <c r="D30" s="27">
        <v>278.15999999999997</v>
      </c>
      <c r="E30" s="27">
        <v>1172.138</v>
      </c>
      <c r="F30" s="27">
        <v>1301.076</v>
      </c>
      <c r="G30" s="27">
        <v>2077.406</v>
      </c>
      <c r="H30" s="35">
        <f t="shared" si="0"/>
        <v>1799.246</v>
      </c>
      <c r="I30" s="32">
        <f t="shared" si="1"/>
        <v>6.4683851020995125</v>
      </c>
      <c r="K30" s="8"/>
      <c r="L30" s="38" t="s">
        <v>66</v>
      </c>
    </row>
    <row r="31" spans="3:12" ht="12.75">
      <c r="C31" s="20" t="s">
        <v>15</v>
      </c>
      <c r="D31" s="27">
        <v>4.3309</v>
      </c>
      <c r="E31" s="27">
        <v>9.8126</v>
      </c>
      <c r="F31" s="27">
        <v>16.8099</v>
      </c>
      <c r="G31" s="27">
        <v>70.35399000000001</v>
      </c>
      <c r="H31" s="35">
        <f t="shared" si="0"/>
        <v>66.02309000000001</v>
      </c>
      <c r="I31" s="32">
        <f t="shared" si="1"/>
        <v>15.244658154194282</v>
      </c>
      <c r="K31" s="18" t="s">
        <v>2</v>
      </c>
      <c r="L31" s="40">
        <v>1799.246</v>
      </c>
    </row>
    <row r="32" spans="3:12" ht="12.75">
      <c r="C32" s="20" t="s">
        <v>8</v>
      </c>
      <c r="D32" s="27">
        <v>146.895</v>
      </c>
      <c r="E32" s="27">
        <v>124.009</v>
      </c>
      <c r="F32" s="27">
        <v>131.547</v>
      </c>
      <c r="G32" s="27">
        <v>163.554</v>
      </c>
      <c r="H32" s="35">
        <f t="shared" si="0"/>
        <v>16.658999999999992</v>
      </c>
      <c r="I32" s="32">
        <f t="shared" si="1"/>
        <v>0.11340753599509848</v>
      </c>
      <c r="K32" s="18" t="s">
        <v>4</v>
      </c>
      <c r="L32" s="40">
        <v>992.7289999999998</v>
      </c>
    </row>
    <row r="33" spans="3:12" ht="12.75">
      <c r="C33" s="20" t="s">
        <v>28</v>
      </c>
      <c r="D33" s="27">
        <v>0.023</v>
      </c>
      <c r="E33" s="27">
        <v>1.52</v>
      </c>
      <c r="F33" s="27">
        <v>2.6689999999999996</v>
      </c>
      <c r="G33" s="27">
        <v>3.577</v>
      </c>
      <c r="H33" s="35">
        <f t="shared" si="0"/>
        <v>3.554</v>
      </c>
      <c r="I33" s="32" t="s">
        <v>64</v>
      </c>
      <c r="K33" s="18" t="s">
        <v>5</v>
      </c>
      <c r="L33" s="40">
        <v>720.233808</v>
      </c>
    </row>
    <row r="34" spans="3:12" ht="12.75">
      <c r="C34" s="20" t="s">
        <v>11</v>
      </c>
      <c r="D34" s="27">
        <v>169.81759516</v>
      </c>
      <c r="E34" s="27">
        <v>254.503</v>
      </c>
      <c r="F34" s="27">
        <v>326.711</v>
      </c>
      <c r="G34" s="27">
        <v>355.92999999999995</v>
      </c>
      <c r="H34" s="35">
        <f t="shared" si="0"/>
        <v>186.11240483999995</v>
      </c>
      <c r="I34" s="32">
        <f aca="true" t="shared" si="2" ref="I34:I45">+H34/D34</f>
        <v>1.09595477821157</v>
      </c>
      <c r="K34" s="18" t="s">
        <v>7</v>
      </c>
      <c r="L34" s="40">
        <v>331.81827626999996</v>
      </c>
    </row>
    <row r="35" spans="3:12" ht="12.75">
      <c r="C35" s="20" t="s">
        <v>34</v>
      </c>
      <c r="D35" s="27">
        <v>13.267097</v>
      </c>
      <c r="E35" s="27">
        <v>115.99992</v>
      </c>
      <c r="F35" s="27">
        <v>112.46646</v>
      </c>
      <c r="G35" s="27">
        <v>99.08939700000002</v>
      </c>
      <c r="H35" s="35">
        <f t="shared" si="0"/>
        <v>85.82230000000001</v>
      </c>
      <c r="I35" s="32">
        <f t="shared" si="2"/>
        <v>6.468807758019709</v>
      </c>
      <c r="K35" s="18" t="s">
        <v>6</v>
      </c>
      <c r="L35" s="40">
        <v>294.65900999999997</v>
      </c>
    </row>
    <row r="36" spans="3:12" ht="12.75">
      <c r="C36" s="20" t="s">
        <v>6</v>
      </c>
      <c r="D36" s="27">
        <v>194.963314</v>
      </c>
      <c r="E36" s="27">
        <v>230.967735</v>
      </c>
      <c r="F36" s="27">
        <v>339.603364</v>
      </c>
      <c r="G36" s="27">
        <v>489.622324</v>
      </c>
      <c r="H36" s="35">
        <f t="shared" si="0"/>
        <v>294.65900999999997</v>
      </c>
      <c r="I36" s="32">
        <f t="shared" si="2"/>
        <v>1.511356182630338</v>
      </c>
      <c r="K36" s="18" t="s">
        <v>9</v>
      </c>
      <c r="L36" s="40">
        <v>249.51600000000002</v>
      </c>
    </row>
    <row r="37" spans="3:12" ht="12.75">
      <c r="C37" s="20" t="s">
        <v>4</v>
      </c>
      <c r="D37" s="27">
        <v>186.875</v>
      </c>
      <c r="E37" s="27">
        <v>386.89700000000005</v>
      </c>
      <c r="F37" s="27">
        <v>879.988</v>
      </c>
      <c r="G37" s="27">
        <v>1179.6039999999998</v>
      </c>
      <c r="H37" s="35">
        <f t="shared" si="0"/>
        <v>992.7289999999998</v>
      </c>
      <c r="I37" s="32">
        <f t="shared" si="2"/>
        <v>5.3122622073578585</v>
      </c>
      <c r="K37" s="18" t="s">
        <v>40</v>
      </c>
      <c r="L37" s="40">
        <v>203.15448751</v>
      </c>
    </row>
    <row r="38" spans="3:12" ht="12.75">
      <c r="C38" s="20" t="s">
        <v>17</v>
      </c>
      <c r="D38" s="27">
        <v>97.62393800000001</v>
      </c>
      <c r="E38" s="27">
        <v>151.44035300000002</v>
      </c>
      <c r="F38" s="27">
        <v>116.29789037999998</v>
      </c>
      <c r="G38" s="27">
        <v>161.048</v>
      </c>
      <c r="H38" s="35">
        <f t="shared" si="0"/>
        <v>63.42406199999999</v>
      </c>
      <c r="I38" s="32">
        <f t="shared" si="2"/>
        <v>0.649677356797469</v>
      </c>
      <c r="K38" s="18" t="s">
        <v>11</v>
      </c>
      <c r="L38" s="40">
        <v>186.11240483999995</v>
      </c>
    </row>
    <row r="39" spans="3:12" ht="12.75">
      <c r="C39" s="20" t="s">
        <v>32</v>
      </c>
      <c r="D39" s="27">
        <v>1.5310000000000001</v>
      </c>
      <c r="E39" s="27">
        <v>3.8360000000000003</v>
      </c>
      <c r="F39" s="27">
        <v>10.695</v>
      </c>
      <c r="G39" s="27">
        <v>12.207899999999999</v>
      </c>
      <c r="H39" s="35">
        <f t="shared" si="0"/>
        <v>10.676899999999998</v>
      </c>
      <c r="I39" s="32">
        <f t="shared" si="2"/>
        <v>6.97380796864794</v>
      </c>
      <c r="K39" s="18" t="s">
        <v>22</v>
      </c>
      <c r="L39" s="40">
        <v>184.70999999999998</v>
      </c>
    </row>
    <row r="40" spans="3:12" ht="12.75">
      <c r="C40" s="20" t="s">
        <v>25</v>
      </c>
      <c r="D40" s="27">
        <v>6.054</v>
      </c>
      <c r="E40" s="27">
        <v>18.480999999999998</v>
      </c>
      <c r="F40" s="27">
        <v>34.968</v>
      </c>
      <c r="G40" s="27">
        <v>56.79</v>
      </c>
      <c r="H40" s="35">
        <f t="shared" si="0"/>
        <v>50.736</v>
      </c>
      <c r="I40" s="32">
        <f t="shared" si="2"/>
        <v>8.38057482656095</v>
      </c>
      <c r="K40" s="18" t="s">
        <v>12</v>
      </c>
      <c r="L40" s="40">
        <v>127.1281</v>
      </c>
    </row>
    <row r="41" spans="3:9" ht="12.75">
      <c r="C41" s="20" t="s">
        <v>9</v>
      </c>
      <c r="D41" s="27">
        <v>195.973</v>
      </c>
      <c r="E41" s="27">
        <v>272.63300000000004</v>
      </c>
      <c r="F41" s="27">
        <v>354.673</v>
      </c>
      <c r="G41" s="27">
        <v>445.48900000000003</v>
      </c>
      <c r="H41" s="35">
        <f t="shared" si="0"/>
        <v>249.51600000000002</v>
      </c>
      <c r="I41" s="32">
        <f t="shared" si="2"/>
        <v>1.2732162083552325</v>
      </c>
    </row>
    <row r="42" spans="3:9" ht="12.75">
      <c r="C42" s="20" t="s">
        <v>27</v>
      </c>
      <c r="D42" s="27">
        <v>5.649</v>
      </c>
      <c r="E42" s="27">
        <v>7.474</v>
      </c>
      <c r="F42" s="27">
        <v>10.725999999999999</v>
      </c>
      <c r="G42" s="27">
        <v>19.014</v>
      </c>
      <c r="H42" s="35">
        <f t="shared" si="0"/>
        <v>13.364999999999998</v>
      </c>
      <c r="I42" s="32">
        <f t="shared" si="2"/>
        <v>2.365905469994689</v>
      </c>
    </row>
    <row r="43" spans="3:9" ht="12.75">
      <c r="C43" s="20" t="s">
        <v>30</v>
      </c>
      <c r="D43" s="27">
        <v>3.310851528411985</v>
      </c>
      <c r="E43" s="27">
        <v>4.3659374190424955</v>
      </c>
      <c r="F43" s="27">
        <v>2.378</v>
      </c>
      <c r="G43" s="27">
        <v>6.883683484935065</v>
      </c>
      <c r="H43" s="35">
        <f t="shared" si="0"/>
        <v>3.57283195652308</v>
      </c>
      <c r="I43" s="32">
        <f t="shared" si="2"/>
        <v>1.0791278092245808</v>
      </c>
    </row>
    <row r="44" spans="3:9" ht="12.75">
      <c r="C44" s="20" t="s">
        <v>3</v>
      </c>
      <c r="D44" s="27">
        <v>1561.442332</v>
      </c>
      <c r="E44" s="27">
        <v>1759.727939</v>
      </c>
      <c r="F44" s="27">
        <v>1047.742</v>
      </c>
      <c r="G44" s="27">
        <v>1576.561968</v>
      </c>
      <c r="H44" s="35">
        <f t="shared" si="0"/>
        <v>15.1196359999999</v>
      </c>
      <c r="I44" s="32">
        <f t="shared" si="2"/>
        <v>0.009683121617840126</v>
      </c>
    </row>
    <row r="45" spans="3:9" ht="12.75">
      <c r="C45" s="20" t="s">
        <v>5</v>
      </c>
      <c r="D45" s="27">
        <v>515.828315</v>
      </c>
      <c r="E45" s="27">
        <v>730.218487</v>
      </c>
      <c r="F45" s="27">
        <v>1314.8968750000001</v>
      </c>
      <c r="G45" s="27">
        <v>1236.062123</v>
      </c>
      <c r="H45" s="35">
        <f t="shared" si="0"/>
        <v>720.233808</v>
      </c>
      <c r="I45" s="32">
        <f t="shared" si="2"/>
        <v>1.396266523290797</v>
      </c>
    </row>
    <row r="46" spans="3:9" ht="12.75">
      <c r="C46" s="20" t="s">
        <v>14</v>
      </c>
      <c r="D46" s="27">
        <v>0</v>
      </c>
      <c r="E46" s="27">
        <v>0.76</v>
      </c>
      <c r="F46" s="27">
        <v>0.403</v>
      </c>
      <c r="G46" s="27">
        <v>0.5</v>
      </c>
      <c r="H46" s="35">
        <f t="shared" si="0"/>
        <v>0.5</v>
      </c>
      <c r="I46" s="32" t="s">
        <v>64</v>
      </c>
    </row>
    <row r="47" spans="3:9" ht="12.75">
      <c r="C47" s="20" t="s">
        <v>24</v>
      </c>
      <c r="D47" s="27">
        <v>0.7290000000000001</v>
      </c>
      <c r="E47" s="27">
        <v>0.9720000000000001</v>
      </c>
      <c r="F47" s="27">
        <v>1.9929999999999999</v>
      </c>
      <c r="G47" s="27">
        <v>9.806831129957597</v>
      </c>
      <c r="H47" s="35">
        <f t="shared" si="0"/>
        <v>9.077831129957598</v>
      </c>
      <c r="I47" s="32">
        <f>+H47/D47</f>
        <v>12.45244325097064</v>
      </c>
    </row>
    <row r="48" spans="3:9" ht="12.75">
      <c r="C48" s="20" t="s">
        <v>33</v>
      </c>
      <c r="D48" s="27">
        <v>0.6293538461538462</v>
      </c>
      <c r="E48" s="27">
        <v>0.15849618320610684</v>
      </c>
      <c r="F48" s="27">
        <v>2.083390274498229</v>
      </c>
      <c r="G48" s="27">
        <v>6.089814285714286</v>
      </c>
      <c r="H48" s="35">
        <f t="shared" si="0"/>
        <v>5.460460439560439</v>
      </c>
      <c r="I48" s="32">
        <f>+H48/D48</f>
        <v>8.676296288535948</v>
      </c>
    </row>
  </sheetData>
  <sheetProtection/>
  <mergeCells count="1">
    <mergeCell ref="C12:I12"/>
  </mergeCells>
  <printOptions/>
  <pageMargins left="0.75" right="0.75" top="1" bottom="1" header="0.5" footer="0.5"/>
  <pageSetup horizontalDpi="600" verticalDpi="600" orientation="portrait" paperSize="9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3:R302"/>
  <sheetViews>
    <sheetView zoomScale="115" zoomScaleNormal="115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D8" sqref="D8"/>
    </sheetView>
  </sheetViews>
  <sheetFormatPr defaultColWidth="9.140625" defaultRowHeight="12.75"/>
  <cols>
    <col min="1" max="2" width="2.8515625" style="1" customWidth="1"/>
    <col min="3" max="3" width="16.8515625" style="1" customWidth="1"/>
    <col min="4" max="8" width="20.7109375" style="1" customWidth="1"/>
    <col min="9" max="9" width="4.28125" style="1" customWidth="1"/>
    <col min="10" max="12" width="14.7109375" style="1" customWidth="1"/>
    <col min="13" max="13" width="12.28125" style="1" bestFit="1" customWidth="1"/>
    <col min="14" max="14" width="13.00390625" style="1" bestFit="1" customWidth="1"/>
    <col min="15" max="15" width="9.140625" style="1" customWidth="1"/>
    <col min="16" max="16" width="12.7109375" style="1" customWidth="1"/>
    <col min="17" max="17" width="10.28125" style="1" bestFit="1" customWidth="1"/>
    <col min="18" max="18" width="9.8515625" style="1" bestFit="1" customWidth="1"/>
    <col min="19" max="19" width="10.28125" style="1" bestFit="1" customWidth="1"/>
    <col min="20" max="20" width="10.421875" style="1" bestFit="1" customWidth="1"/>
    <col min="21" max="21" width="10.57421875" style="1" bestFit="1" customWidth="1"/>
    <col min="22" max="22" width="11.00390625" style="1" bestFit="1" customWidth="1"/>
    <col min="23" max="24" width="11.140625" style="1" bestFit="1" customWidth="1"/>
    <col min="25" max="16384" width="9.140625" style="1" customWidth="1"/>
  </cols>
  <sheetData>
    <row r="1" ht="6" customHeight="1"/>
    <row r="2" ht="12.75"/>
    <row r="3" spans="3:8" ht="12.75">
      <c r="C3" s="2"/>
      <c r="D3" s="2"/>
      <c r="E3" s="2"/>
      <c r="F3" s="2"/>
      <c r="G3" s="2"/>
      <c r="H3" s="2"/>
    </row>
    <row r="4" spans="3:8" ht="12.75">
      <c r="C4" s="2"/>
      <c r="D4" s="2"/>
      <c r="E4" s="2"/>
      <c r="F4" s="2"/>
      <c r="G4" s="2"/>
      <c r="H4" s="2"/>
    </row>
    <row r="5" ht="12.75"/>
    <row r="6" ht="12.75">
      <c r="G6" s="26" t="s">
        <v>35</v>
      </c>
    </row>
    <row r="7" spans="3:8" ht="21.75" customHeight="1">
      <c r="C7" s="2"/>
      <c r="D7" s="2"/>
      <c r="E7" s="2"/>
      <c r="F7" s="2"/>
      <c r="G7" s="2"/>
      <c r="H7" s="2"/>
    </row>
    <row r="8" spans="3:8" ht="12.75">
      <c r="C8" s="5"/>
      <c r="D8" s="5"/>
      <c r="E8" s="5"/>
      <c r="F8" s="5"/>
      <c r="G8" s="5"/>
      <c r="H8" s="5"/>
    </row>
    <row r="9" spans="3:8" ht="15" customHeight="1">
      <c r="C9" s="6" t="s">
        <v>0</v>
      </c>
      <c r="D9" s="6"/>
      <c r="E9" s="6"/>
      <c r="F9" s="6"/>
      <c r="G9" s="6"/>
      <c r="H9" s="6"/>
    </row>
    <row r="10" spans="3:8" ht="15" customHeight="1">
      <c r="C10" s="6" t="s">
        <v>1</v>
      </c>
      <c r="D10" s="6"/>
      <c r="E10" s="6"/>
      <c r="F10" s="6"/>
      <c r="G10" s="6"/>
      <c r="H10" s="6"/>
    </row>
    <row r="11" spans="3:8" ht="15" customHeight="1">
      <c r="C11" s="6"/>
      <c r="D11" s="6"/>
      <c r="E11" s="6"/>
      <c r="F11" s="6"/>
      <c r="G11" s="6"/>
      <c r="H11" s="6"/>
    </row>
    <row r="12" spans="3:12" ht="28.5" customHeight="1">
      <c r="C12" s="70" t="s">
        <v>352</v>
      </c>
      <c r="D12" s="70"/>
      <c r="E12" s="70"/>
      <c r="F12" s="70"/>
      <c r="G12" s="70"/>
      <c r="H12" s="70"/>
      <c r="I12" s="16"/>
      <c r="J12" s="16"/>
      <c r="K12" s="16"/>
      <c r="L12" s="16"/>
    </row>
    <row r="13" spans="3:8" ht="12.75" customHeight="1">
      <c r="C13" s="17"/>
      <c r="D13" s="17"/>
      <c r="E13" s="17"/>
      <c r="F13" s="17"/>
      <c r="G13" s="17"/>
      <c r="H13" s="17"/>
    </row>
    <row r="14" spans="3:18" ht="51">
      <c r="C14" s="47" t="s">
        <v>41</v>
      </c>
      <c r="D14" s="48" t="s">
        <v>43</v>
      </c>
      <c r="E14" s="49" t="s">
        <v>44</v>
      </c>
      <c r="F14" s="49" t="s">
        <v>45</v>
      </c>
      <c r="G14" s="49" t="s">
        <v>46</v>
      </c>
      <c r="H14" s="47" t="s">
        <v>42</v>
      </c>
      <c r="J14" s="8" t="s">
        <v>74</v>
      </c>
      <c r="K14" s="13"/>
      <c r="L14" s="13"/>
      <c r="M14" s="13"/>
      <c r="N14" s="13"/>
      <c r="O14" s="13"/>
      <c r="P14" s="13"/>
      <c r="Q14" s="13"/>
      <c r="R14" s="13"/>
    </row>
    <row r="15" spans="2:18" ht="12.75">
      <c r="B15" s="8"/>
      <c r="C15" s="43" t="s">
        <v>23</v>
      </c>
      <c r="D15" s="44">
        <v>4845</v>
      </c>
      <c r="E15" s="44"/>
      <c r="F15" s="44">
        <v>100</v>
      </c>
      <c r="G15" s="44"/>
      <c r="H15" s="44">
        <v>4945</v>
      </c>
      <c r="J15" s="8" t="s">
        <v>75</v>
      </c>
      <c r="K15" s="13"/>
      <c r="L15" s="13"/>
      <c r="M15" s="13"/>
      <c r="N15" s="13"/>
      <c r="O15" s="13"/>
      <c r="P15" s="13"/>
      <c r="Q15" s="13"/>
      <c r="R15" s="13"/>
    </row>
    <row r="16" spans="2:18" ht="12.75">
      <c r="B16" s="8"/>
      <c r="C16" s="42">
        <v>2007</v>
      </c>
      <c r="D16" s="41">
        <v>2057</v>
      </c>
      <c r="E16" s="41"/>
      <c r="F16" s="41"/>
      <c r="G16" s="41"/>
      <c r="H16" s="41">
        <v>2057</v>
      </c>
      <c r="J16" s="8"/>
      <c r="K16" s="1" t="s">
        <v>43</v>
      </c>
      <c r="L16" s="8" t="s">
        <v>44</v>
      </c>
      <c r="M16" s="8" t="s">
        <v>45</v>
      </c>
      <c r="N16" s="1" t="s">
        <v>46</v>
      </c>
      <c r="O16" s="13"/>
      <c r="P16" s="13"/>
      <c r="Q16" s="13"/>
      <c r="R16" s="13"/>
    </row>
    <row r="17" spans="2:18" ht="12.75">
      <c r="B17" s="8"/>
      <c r="C17" s="42">
        <v>2008</v>
      </c>
      <c r="D17" s="41">
        <v>1232</v>
      </c>
      <c r="E17" s="41"/>
      <c r="F17" s="41"/>
      <c r="G17" s="41"/>
      <c r="H17" s="41">
        <v>1232</v>
      </c>
      <c r="J17" s="18" t="s">
        <v>22</v>
      </c>
      <c r="K17" s="52">
        <v>124.493</v>
      </c>
      <c r="L17" s="53">
        <v>57.953</v>
      </c>
      <c r="M17" s="53">
        <v>2.299</v>
      </c>
      <c r="N17" s="53">
        <v>0.126</v>
      </c>
      <c r="O17" s="52"/>
      <c r="P17" s="52"/>
      <c r="Q17" s="13"/>
      <c r="R17" s="13"/>
    </row>
    <row r="18" spans="2:16" ht="12.75">
      <c r="B18" s="8"/>
      <c r="C18" s="42">
        <v>2009</v>
      </c>
      <c r="D18" s="41">
        <v>1556</v>
      </c>
      <c r="E18" s="41"/>
      <c r="F18" s="41">
        <v>100</v>
      </c>
      <c r="G18" s="41"/>
      <c r="H18" s="41">
        <v>1656</v>
      </c>
      <c r="J18" s="18" t="s">
        <v>11</v>
      </c>
      <c r="K18" s="52">
        <v>42.673</v>
      </c>
      <c r="L18" s="19">
        <f>53343/1000</f>
        <v>53.343</v>
      </c>
      <c r="M18" s="19">
        <v>7.587</v>
      </c>
      <c r="N18" s="53">
        <v>252.327</v>
      </c>
      <c r="O18" s="52"/>
      <c r="P18" s="52"/>
    </row>
    <row r="19" spans="2:16" ht="12.75">
      <c r="B19" s="8"/>
      <c r="C19" s="43" t="s">
        <v>7</v>
      </c>
      <c r="D19" s="44">
        <v>573585.682</v>
      </c>
      <c r="E19" s="44">
        <v>808588.8532799999</v>
      </c>
      <c r="F19" s="44">
        <v>31636.994649999997</v>
      </c>
      <c r="G19" s="44">
        <v>447943</v>
      </c>
      <c r="H19" s="44">
        <v>1861754.52993</v>
      </c>
      <c r="J19" s="18" t="s">
        <v>40</v>
      </c>
      <c r="K19" s="52">
        <v>132.67701624</v>
      </c>
      <c r="L19" s="53">
        <v>74.10873079</v>
      </c>
      <c r="M19" s="53">
        <v>149.00700977</v>
      </c>
      <c r="N19" s="53">
        <v>29.66773071</v>
      </c>
      <c r="O19" s="52"/>
      <c r="P19" s="52"/>
    </row>
    <row r="20" spans="2:16" ht="12.75">
      <c r="B20" s="8"/>
      <c r="C20" s="42">
        <v>2002</v>
      </c>
      <c r="D20" s="41">
        <v>17267.863</v>
      </c>
      <c r="E20" s="41">
        <v>120888.39600000001</v>
      </c>
      <c r="F20" s="41">
        <v>2991.24315</v>
      </c>
      <c r="G20" s="41">
        <v>26343</v>
      </c>
      <c r="H20" s="41">
        <v>167490.50215000001</v>
      </c>
      <c r="J20" s="18" t="s">
        <v>9</v>
      </c>
      <c r="K20" s="52">
        <v>379.227</v>
      </c>
      <c r="L20" s="53">
        <v>12.23</v>
      </c>
      <c r="M20" s="53">
        <v>29.517</v>
      </c>
      <c r="N20" s="53">
        <v>24.515</v>
      </c>
      <c r="O20" s="52"/>
      <c r="P20" s="52"/>
    </row>
    <row r="21" spans="2:16" ht="12.75">
      <c r="B21" s="8"/>
      <c r="C21" s="42">
        <v>2003</v>
      </c>
      <c r="D21" s="41">
        <v>21585.738</v>
      </c>
      <c r="E21" s="41">
        <v>202501.90204000002</v>
      </c>
      <c r="F21" s="41">
        <v>2193.58154</v>
      </c>
      <c r="G21" s="41">
        <v>43122</v>
      </c>
      <c r="H21" s="41">
        <v>269403.22158</v>
      </c>
      <c r="J21" s="18" t="s">
        <v>6</v>
      </c>
      <c r="K21" s="52">
        <v>257.094</v>
      </c>
      <c r="L21" s="53">
        <v>129.36187700000002</v>
      </c>
      <c r="M21" s="53">
        <v>73.848447</v>
      </c>
      <c r="N21" s="53">
        <v>29.318</v>
      </c>
      <c r="O21" s="52"/>
      <c r="P21" s="52"/>
    </row>
    <row r="22" spans="2:18" ht="12.75">
      <c r="B22" s="8"/>
      <c r="C22" s="42">
        <v>2004</v>
      </c>
      <c r="D22" s="41">
        <v>48846.686</v>
      </c>
      <c r="E22" s="41">
        <v>42865.95031000001</v>
      </c>
      <c r="F22" s="41">
        <v>359.27196000000004</v>
      </c>
      <c r="G22" s="41">
        <v>28641</v>
      </c>
      <c r="H22" s="41">
        <v>120712.90827</v>
      </c>
      <c r="J22" s="18" t="s">
        <v>7</v>
      </c>
      <c r="K22" s="52">
        <v>341.278</v>
      </c>
      <c r="L22" s="19">
        <f>226643.2/1000</f>
        <v>226.6432</v>
      </c>
      <c r="M22" s="19">
        <f>11978.8/1000</f>
        <v>11.9788</v>
      </c>
      <c r="N22" s="53">
        <v>188.812</v>
      </c>
      <c r="O22" s="52"/>
      <c r="P22" s="52"/>
      <c r="Q22" s="13"/>
      <c r="R22" s="13"/>
    </row>
    <row r="23" spans="2:18" ht="12.75">
      <c r="B23" s="8"/>
      <c r="C23" s="42">
        <v>2005</v>
      </c>
      <c r="D23" s="41">
        <v>37576.869</v>
      </c>
      <c r="E23" s="41">
        <v>33482.42556</v>
      </c>
      <c r="F23" s="41">
        <v>1881.96874</v>
      </c>
      <c r="G23" s="41">
        <v>37209</v>
      </c>
      <c r="H23" s="41">
        <v>110150.2633</v>
      </c>
      <c r="J23" s="18" t="s">
        <v>4</v>
      </c>
      <c r="K23" s="52">
        <v>296.827</v>
      </c>
      <c r="L23" s="53">
        <v>524.873</v>
      </c>
      <c r="M23" s="53">
        <v>294.163</v>
      </c>
      <c r="N23" s="53">
        <v>63.741</v>
      </c>
      <c r="O23" s="52"/>
      <c r="P23" s="52"/>
      <c r="Q23" s="13"/>
      <c r="R23" s="13"/>
    </row>
    <row r="24" spans="2:18" ht="12.75">
      <c r="B24" s="8"/>
      <c r="C24" s="42">
        <v>2006</v>
      </c>
      <c r="D24" s="41">
        <v>52517.526</v>
      </c>
      <c r="E24" s="41">
        <v>87427.97936999999</v>
      </c>
      <c r="F24" s="41">
        <v>6089.829259999998</v>
      </c>
      <c r="G24" s="41">
        <v>66727</v>
      </c>
      <c r="H24" s="41">
        <v>212762.33462999997</v>
      </c>
      <c r="J24" s="18" t="s">
        <v>5</v>
      </c>
      <c r="K24" s="52">
        <v>93.569572</v>
      </c>
      <c r="L24" s="19">
        <f>198605.082/1000</f>
        <v>198.60508199999998</v>
      </c>
      <c r="M24" s="19">
        <f>772952.552/1000</f>
        <v>772.952552</v>
      </c>
      <c r="N24" s="53">
        <v>170.93491699999998</v>
      </c>
      <c r="O24" s="52"/>
      <c r="P24" s="52"/>
      <c r="Q24" s="13"/>
      <c r="R24" s="13"/>
    </row>
    <row r="25" spans="2:18" ht="12.75">
      <c r="B25" s="8"/>
      <c r="C25" s="42">
        <v>2007</v>
      </c>
      <c r="D25" s="41">
        <v>54513</v>
      </c>
      <c r="E25" s="41">
        <v>94779</v>
      </c>
      <c r="F25" s="41">
        <v>6142.3</v>
      </c>
      <c r="G25" s="41">
        <v>57089</v>
      </c>
      <c r="H25" s="41">
        <v>212523.3</v>
      </c>
      <c r="J25" s="18" t="s">
        <v>3</v>
      </c>
      <c r="K25" s="52">
        <v>711.163858</v>
      </c>
      <c r="L25" s="53">
        <v>450.071762</v>
      </c>
      <c r="M25" s="53">
        <v>252.614722</v>
      </c>
      <c r="N25" s="53">
        <v>162.711626</v>
      </c>
      <c r="O25" s="52"/>
      <c r="P25" s="52"/>
      <c r="Q25" s="13"/>
      <c r="R25" s="13"/>
    </row>
    <row r="26" spans="2:18" ht="12.75">
      <c r="B26" s="8"/>
      <c r="C26" s="42">
        <v>2008</v>
      </c>
      <c r="D26" s="41">
        <v>84108</v>
      </c>
      <c r="E26" s="41">
        <v>123749.2</v>
      </c>
      <c r="F26" s="41">
        <v>8298</v>
      </c>
      <c r="G26" s="41">
        <v>71645</v>
      </c>
      <c r="H26" s="41">
        <v>287800.2</v>
      </c>
      <c r="J26" s="18" t="s">
        <v>2</v>
      </c>
      <c r="K26" s="52">
        <v>757.241</v>
      </c>
      <c r="L26" s="53">
        <v>107.32</v>
      </c>
      <c r="M26" s="53">
        <v>586.723</v>
      </c>
      <c r="N26" s="53">
        <v>626.122</v>
      </c>
      <c r="O26" s="52"/>
      <c r="P26" s="52"/>
      <c r="Q26" s="13"/>
      <c r="R26" s="13"/>
    </row>
    <row r="27" spans="2:18" ht="12.75">
      <c r="B27" s="8"/>
      <c r="C27" s="42">
        <v>2009</v>
      </c>
      <c r="D27" s="41">
        <v>257170</v>
      </c>
      <c r="E27" s="41">
        <v>102894</v>
      </c>
      <c r="F27" s="41">
        <v>3680.8</v>
      </c>
      <c r="G27" s="41">
        <v>117167</v>
      </c>
      <c r="H27" s="41">
        <v>480911.8</v>
      </c>
      <c r="J27" s="18"/>
      <c r="K27" s="19"/>
      <c r="L27" s="13"/>
      <c r="M27" s="13"/>
      <c r="N27" s="13"/>
      <c r="O27" s="13"/>
      <c r="P27" s="13"/>
      <c r="Q27" s="13"/>
      <c r="R27" s="13"/>
    </row>
    <row r="28" spans="2:18" ht="12.75">
      <c r="B28" s="8"/>
      <c r="C28" s="43" t="s">
        <v>13</v>
      </c>
      <c r="D28" s="44">
        <v>38812</v>
      </c>
      <c r="E28" s="44">
        <v>33475</v>
      </c>
      <c r="F28" s="44">
        <v>8216</v>
      </c>
      <c r="G28" s="44">
        <v>3522</v>
      </c>
      <c r="H28" s="44">
        <v>84025</v>
      </c>
      <c r="J28" s="8" t="s">
        <v>77</v>
      </c>
      <c r="K28" s="13"/>
      <c r="L28" s="13"/>
      <c r="M28" s="13"/>
      <c r="N28" s="13"/>
      <c r="O28" s="13"/>
      <c r="P28" s="13"/>
      <c r="Q28" s="13"/>
      <c r="R28" s="13"/>
    </row>
    <row r="29" spans="2:18" ht="12.75">
      <c r="B29" s="8"/>
      <c r="C29" s="42">
        <v>2002</v>
      </c>
      <c r="D29" s="41"/>
      <c r="E29" s="41">
        <v>4445</v>
      </c>
      <c r="F29" s="41">
        <v>1387</v>
      </c>
      <c r="G29" s="41">
        <v>281</v>
      </c>
      <c r="H29" s="41">
        <v>6113</v>
      </c>
      <c r="J29" s="8" t="s">
        <v>76</v>
      </c>
      <c r="K29" s="13"/>
      <c r="L29" s="13"/>
      <c r="M29" s="13"/>
      <c r="N29" s="13"/>
      <c r="O29" s="13"/>
      <c r="P29" s="13"/>
      <c r="Q29" s="13"/>
      <c r="R29" s="13"/>
    </row>
    <row r="30" spans="3:14" ht="12.75">
      <c r="C30" s="42">
        <v>2003</v>
      </c>
      <c r="D30" s="41"/>
      <c r="E30" s="41">
        <v>9176</v>
      </c>
      <c r="F30" s="41">
        <v>1046</v>
      </c>
      <c r="G30" s="41">
        <v>137</v>
      </c>
      <c r="H30" s="41">
        <v>10359</v>
      </c>
      <c r="J30" s="8"/>
      <c r="K30" s="1" t="s">
        <v>43</v>
      </c>
      <c r="L30" s="1" t="s">
        <v>44</v>
      </c>
      <c r="M30" s="1" t="s">
        <v>45</v>
      </c>
      <c r="N30" s="1" t="s">
        <v>46</v>
      </c>
    </row>
    <row r="31" spans="3:16" ht="12.75">
      <c r="C31" s="42">
        <v>2004</v>
      </c>
      <c r="D31" s="41">
        <v>3094</v>
      </c>
      <c r="E31" s="41">
        <v>6237</v>
      </c>
      <c r="F31" s="41">
        <v>2404</v>
      </c>
      <c r="G31" s="41">
        <v>75</v>
      </c>
      <c r="H31" s="41">
        <v>11810</v>
      </c>
      <c r="J31" s="18" t="s">
        <v>22</v>
      </c>
      <c r="K31" s="39">
        <v>0.6734046984113246</v>
      </c>
      <c r="L31" s="39">
        <v>0.313478046854293</v>
      </c>
      <c r="M31" s="39">
        <v>0.012435698405915475</v>
      </c>
      <c r="N31" s="39">
        <v>0.0006815563284668769</v>
      </c>
      <c r="P31" s="54"/>
    </row>
    <row r="32" spans="3:16" ht="12.75">
      <c r="C32" s="42">
        <v>2005</v>
      </c>
      <c r="D32" s="41">
        <v>4213</v>
      </c>
      <c r="E32" s="41">
        <v>2832</v>
      </c>
      <c r="F32" s="41">
        <v>220</v>
      </c>
      <c r="G32" s="41">
        <v>1063</v>
      </c>
      <c r="H32" s="41">
        <v>8328</v>
      </c>
      <c r="J32" s="18" t="s">
        <v>11</v>
      </c>
      <c r="K32" s="39">
        <v>0.11989155170960582</v>
      </c>
      <c r="L32" s="39">
        <v>0.15</v>
      </c>
      <c r="M32" s="39">
        <v>0.02</v>
      </c>
      <c r="N32" s="39">
        <v>0.7089231028573034</v>
      </c>
      <c r="P32" s="54"/>
    </row>
    <row r="33" spans="3:16" ht="12.75">
      <c r="C33" s="42">
        <v>2006</v>
      </c>
      <c r="D33" s="41">
        <v>18</v>
      </c>
      <c r="E33" s="41">
        <v>2785</v>
      </c>
      <c r="F33" s="41">
        <v>1562</v>
      </c>
      <c r="G33" s="41">
        <v>1073</v>
      </c>
      <c r="H33" s="41">
        <v>5438</v>
      </c>
      <c r="J33" s="18" t="s">
        <v>40</v>
      </c>
      <c r="K33" s="39">
        <v>0.34420393409728656</v>
      </c>
      <c r="L33" s="39">
        <v>0.19226025284388557</v>
      </c>
      <c r="M33" s="39">
        <v>0.3865688302646956</v>
      </c>
      <c r="N33" s="39">
        <v>0.07696698279413225</v>
      </c>
      <c r="P33" s="54"/>
    </row>
    <row r="34" spans="3:16" ht="12.75">
      <c r="C34" s="42">
        <v>2007</v>
      </c>
      <c r="D34" s="41">
        <v>10598</v>
      </c>
      <c r="E34" s="41">
        <v>3283</v>
      </c>
      <c r="F34" s="41">
        <v>731</v>
      </c>
      <c r="G34" s="41">
        <v>370</v>
      </c>
      <c r="H34" s="41">
        <v>14982</v>
      </c>
      <c r="J34" s="18" t="s">
        <v>9</v>
      </c>
      <c r="K34" s="39">
        <v>0.851260076006366</v>
      </c>
      <c r="L34" s="39">
        <v>0.027452978636958492</v>
      </c>
      <c r="M34" s="39">
        <v>0.06625752824424397</v>
      </c>
      <c r="N34" s="39">
        <v>0.05502941711243151</v>
      </c>
      <c r="P34" s="54"/>
    </row>
    <row r="35" spans="3:16" ht="12.75">
      <c r="C35" s="42">
        <v>2008</v>
      </c>
      <c r="D35" s="41">
        <v>7196</v>
      </c>
      <c r="E35" s="41">
        <v>2082</v>
      </c>
      <c r="F35" s="41">
        <v>290</v>
      </c>
      <c r="G35" s="41">
        <v>171</v>
      </c>
      <c r="H35" s="41">
        <v>9739</v>
      </c>
      <c r="J35" s="18" t="s">
        <v>6</v>
      </c>
      <c r="K35" s="39">
        <v>0.5250863520675582</v>
      </c>
      <c r="L35" s="39">
        <v>0.26420747310533177</v>
      </c>
      <c r="M35" s="39">
        <v>0.15082736913768663</v>
      </c>
      <c r="N35" s="39">
        <v>0.0598788056894236</v>
      </c>
      <c r="P35" s="54"/>
    </row>
    <row r="36" spans="3:16" ht="12.75">
      <c r="C36" s="42">
        <v>2009</v>
      </c>
      <c r="D36" s="41">
        <v>13693</v>
      </c>
      <c r="E36" s="41">
        <v>2635</v>
      </c>
      <c r="F36" s="41">
        <v>576</v>
      </c>
      <c r="G36" s="41">
        <v>352</v>
      </c>
      <c r="H36" s="41">
        <v>17256</v>
      </c>
      <c r="J36" s="18" t="s">
        <v>7</v>
      </c>
      <c r="K36" s="39">
        <v>0.44396080716835434</v>
      </c>
      <c r="L36" s="39">
        <v>0.29</v>
      </c>
      <c r="M36" s="39">
        <v>0.02</v>
      </c>
      <c r="N36" s="39">
        <v>0.24562124696895588</v>
      </c>
      <c r="P36" s="54"/>
    </row>
    <row r="37" spans="3:16" ht="12.75">
      <c r="C37" s="43" t="s">
        <v>16</v>
      </c>
      <c r="D37" s="44">
        <v>2306</v>
      </c>
      <c r="E37" s="44"/>
      <c r="F37" s="44"/>
      <c r="G37" s="44"/>
      <c r="H37" s="44">
        <v>2306</v>
      </c>
      <c r="J37" s="18" t="s">
        <v>4</v>
      </c>
      <c r="K37" s="39">
        <v>0.2516327513301074</v>
      </c>
      <c r="L37" s="39">
        <v>0.4449569516549622</v>
      </c>
      <c r="M37" s="39">
        <v>0.24937436631276258</v>
      </c>
      <c r="N37" s="39">
        <v>0.05403593070216784</v>
      </c>
      <c r="P37" s="54"/>
    </row>
    <row r="38" spans="3:16" ht="12.75">
      <c r="C38" s="42">
        <v>2002</v>
      </c>
      <c r="D38" s="41">
        <v>85</v>
      </c>
      <c r="E38" s="41"/>
      <c r="F38" s="41"/>
      <c r="G38" s="41"/>
      <c r="H38" s="41">
        <v>85</v>
      </c>
      <c r="J38" s="18" t="s">
        <v>5</v>
      </c>
      <c r="K38" s="39">
        <v>0.07569973244783264</v>
      </c>
      <c r="L38" s="39">
        <v>0.1606756475297318</v>
      </c>
      <c r="M38" s="39">
        <v>0.6253347122424526</v>
      </c>
      <c r="N38" s="39">
        <v>0.13828990777998298</v>
      </c>
      <c r="P38" s="54"/>
    </row>
    <row r="39" spans="3:16" ht="12.75">
      <c r="C39" s="42">
        <v>2003</v>
      </c>
      <c r="D39" s="41">
        <v>1255</v>
      </c>
      <c r="E39" s="41"/>
      <c r="F39" s="41"/>
      <c r="G39" s="41"/>
      <c r="H39" s="41">
        <v>1255</v>
      </c>
      <c r="J39" s="18" t="s">
        <v>3</v>
      </c>
      <c r="K39" s="39">
        <v>0.45108525540684613</v>
      </c>
      <c r="L39" s="39">
        <v>0.2854767342706823</v>
      </c>
      <c r="M39" s="39">
        <v>0.16023139408878598</v>
      </c>
      <c r="N39" s="39">
        <v>0.10320661623368553</v>
      </c>
      <c r="P39" s="54"/>
    </row>
    <row r="40" spans="3:16" ht="12.75">
      <c r="C40" s="42">
        <v>2005</v>
      </c>
      <c r="D40" s="41">
        <v>319</v>
      </c>
      <c r="E40" s="41"/>
      <c r="F40" s="41"/>
      <c r="G40" s="41"/>
      <c r="H40" s="41">
        <v>319</v>
      </c>
      <c r="J40" s="18" t="s">
        <v>2</v>
      </c>
      <c r="K40" s="39">
        <v>0.3645127625509891</v>
      </c>
      <c r="L40" s="39">
        <v>0.05166058055093708</v>
      </c>
      <c r="M40" s="39">
        <v>0.2824305889171399</v>
      </c>
      <c r="N40" s="39">
        <v>0.3013960679809339</v>
      </c>
      <c r="P40" s="54"/>
    </row>
    <row r="41" spans="3:8" ht="12.75">
      <c r="C41" s="42">
        <v>2006</v>
      </c>
      <c r="D41" s="41">
        <v>314</v>
      </c>
      <c r="E41" s="41"/>
      <c r="F41" s="41"/>
      <c r="G41" s="41"/>
      <c r="H41" s="41">
        <v>314</v>
      </c>
    </row>
    <row r="42" spans="3:14" ht="12.75">
      <c r="C42" s="42">
        <v>2007</v>
      </c>
      <c r="D42" s="41">
        <v>333</v>
      </c>
      <c r="E42" s="41"/>
      <c r="F42" s="41"/>
      <c r="G42" s="41"/>
      <c r="H42" s="41">
        <v>333</v>
      </c>
      <c r="J42" s="8" t="s">
        <v>78</v>
      </c>
      <c r="K42" s="13"/>
      <c r="L42" s="13"/>
      <c r="M42" s="13"/>
      <c r="N42" s="13"/>
    </row>
    <row r="43" spans="3:14" ht="12.75">
      <c r="C43" s="43" t="s">
        <v>29</v>
      </c>
      <c r="D43" s="44">
        <v>1513</v>
      </c>
      <c r="E43" s="44">
        <v>281</v>
      </c>
      <c r="F43" s="44">
        <v>8042</v>
      </c>
      <c r="G43" s="44">
        <v>24460</v>
      </c>
      <c r="H43" s="44">
        <v>34296</v>
      </c>
      <c r="J43" s="8" t="s">
        <v>79</v>
      </c>
      <c r="K43" s="13"/>
      <c r="L43" s="13"/>
      <c r="M43" s="13"/>
      <c r="N43" s="13"/>
    </row>
    <row r="44" spans="3:14" ht="12.75">
      <c r="C44" s="42">
        <v>2002</v>
      </c>
      <c r="D44" s="41">
        <v>236</v>
      </c>
      <c r="E44" s="41">
        <v>63</v>
      </c>
      <c r="F44" s="41">
        <v>695</v>
      </c>
      <c r="G44" s="41">
        <v>1812</v>
      </c>
      <c r="H44" s="41">
        <v>2806</v>
      </c>
      <c r="J44" s="8"/>
      <c r="K44" s="1" t="s">
        <v>43</v>
      </c>
      <c r="L44" s="8" t="s">
        <v>44</v>
      </c>
      <c r="M44" s="8" t="s">
        <v>45</v>
      </c>
      <c r="N44" s="1" t="s">
        <v>46</v>
      </c>
    </row>
    <row r="45" spans="3:14" ht="12.75">
      <c r="C45" s="42">
        <v>2003</v>
      </c>
      <c r="D45" s="41">
        <v>234</v>
      </c>
      <c r="E45" s="41">
        <v>60</v>
      </c>
      <c r="F45" s="41">
        <v>1178</v>
      </c>
      <c r="G45" s="41">
        <v>3644</v>
      </c>
      <c r="H45" s="41">
        <v>5116</v>
      </c>
      <c r="J45" s="55" t="s">
        <v>2</v>
      </c>
      <c r="K45" s="52">
        <v>757.241</v>
      </c>
      <c r="L45" s="52">
        <v>107.32</v>
      </c>
      <c r="M45" s="52">
        <v>586.723</v>
      </c>
      <c r="N45" s="52">
        <v>626.122</v>
      </c>
    </row>
    <row r="46" spans="3:14" ht="12.75">
      <c r="C46" s="42">
        <v>2004</v>
      </c>
      <c r="D46" s="41">
        <v>123</v>
      </c>
      <c r="E46" s="41">
        <v>101</v>
      </c>
      <c r="F46" s="41">
        <v>918</v>
      </c>
      <c r="G46" s="41">
        <v>2761</v>
      </c>
      <c r="H46" s="41">
        <v>3903</v>
      </c>
      <c r="J46" s="55" t="s">
        <v>3</v>
      </c>
      <c r="K46" s="52">
        <v>711.163858</v>
      </c>
      <c r="L46" s="52">
        <v>450.071762</v>
      </c>
      <c r="M46" s="52">
        <v>252.614722</v>
      </c>
      <c r="N46" s="52">
        <v>162.711626</v>
      </c>
    </row>
    <row r="47" spans="3:14" ht="12.75">
      <c r="C47" s="42">
        <v>2005</v>
      </c>
      <c r="D47" s="41">
        <v>285</v>
      </c>
      <c r="E47" s="41">
        <v>42</v>
      </c>
      <c r="F47" s="41">
        <v>2129</v>
      </c>
      <c r="G47" s="41">
        <v>4740</v>
      </c>
      <c r="H47" s="41">
        <v>7196</v>
      </c>
      <c r="J47" s="55" t="s">
        <v>5</v>
      </c>
      <c r="K47" s="52">
        <v>93.569572</v>
      </c>
      <c r="L47" s="52">
        <v>198.60508199999998</v>
      </c>
      <c r="M47" s="52">
        <v>772.952552</v>
      </c>
      <c r="N47" s="52">
        <v>170.93491699999998</v>
      </c>
    </row>
    <row r="48" spans="3:14" ht="12.75">
      <c r="C48" s="42">
        <v>2006</v>
      </c>
      <c r="D48" s="41">
        <v>244</v>
      </c>
      <c r="E48" s="41">
        <v>15</v>
      </c>
      <c r="F48" s="41">
        <v>2914</v>
      </c>
      <c r="G48" s="41">
        <v>3850</v>
      </c>
      <c r="H48" s="41">
        <v>7023</v>
      </c>
      <c r="J48" s="55" t="s">
        <v>4</v>
      </c>
      <c r="K48" s="52">
        <v>296.827</v>
      </c>
      <c r="L48" s="52">
        <v>524.873</v>
      </c>
      <c r="M48" s="52">
        <v>294.163</v>
      </c>
      <c r="N48" s="52">
        <v>63.741</v>
      </c>
    </row>
    <row r="49" spans="3:14" ht="12.75">
      <c r="C49" s="42">
        <v>2007</v>
      </c>
      <c r="D49" s="41">
        <v>391</v>
      </c>
      <c r="E49" s="41"/>
      <c r="F49" s="41">
        <v>208</v>
      </c>
      <c r="G49" s="41">
        <v>7653</v>
      </c>
      <c r="H49" s="41">
        <v>8252</v>
      </c>
      <c r="J49" s="55" t="s">
        <v>7</v>
      </c>
      <c r="K49" s="52">
        <v>341.278</v>
      </c>
      <c r="L49" s="52">
        <v>226.6432</v>
      </c>
      <c r="M49" s="52">
        <v>11.9788</v>
      </c>
      <c r="N49" s="52">
        <v>188.812</v>
      </c>
    </row>
    <row r="50" spans="3:14" ht="12.75">
      <c r="C50" s="43" t="s">
        <v>19</v>
      </c>
      <c r="D50" s="44">
        <v>5998</v>
      </c>
      <c r="E50" s="44"/>
      <c r="F50" s="44">
        <v>152</v>
      </c>
      <c r="G50" s="44"/>
      <c r="H50" s="44">
        <v>6150</v>
      </c>
      <c r="J50" s="55" t="s">
        <v>6</v>
      </c>
      <c r="K50" s="52">
        <v>257.094</v>
      </c>
      <c r="L50" s="52">
        <v>129.36187700000002</v>
      </c>
      <c r="M50" s="52">
        <v>73.848447</v>
      </c>
      <c r="N50" s="52">
        <v>29.318</v>
      </c>
    </row>
    <row r="51" spans="3:14" ht="12.75">
      <c r="C51" s="42">
        <v>2002</v>
      </c>
      <c r="D51" s="41">
        <v>1088</v>
      </c>
      <c r="E51" s="41"/>
      <c r="F51" s="41"/>
      <c r="G51" s="41"/>
      <c r="H51" s="41">
        <v>1088</v>
      </c>
      <c r="J51" s="55" t="s">
        <v>9</v>
      </c>
      <c r="K51" s="51">
        <v>379.227</v>
      </c>
      <c r="L51" s="51">
        <v>12.23</v>
      </c>
      <c r="M51" s="51">
        <v>29.517</v>
      </c>
      <c r="N51" s="51">
        <v>24.515</v>
      </c>
    </row>
    <row r="52" spans="3:14" ht="12.75">
      <c r="C52" s="42">
        <v>2003</v>
      </c>
      <c r="D52" s="41">
        <v>551</v>
      </c>
      <c r="E52" s="41"/>
      <c r="F52" s="41"/>
      <c r="G52" s="41"/>
      <c r="H52" s="41">
        <v>551</v>
      </c>
      <c r="J52" s="55" t="s">
        <v>40</v>
      </c>
      <c r="K52" s="52">
        <v>132.67701624</v>
      </c>
      <c r="L52" s="52">
        <v>74.10873079</v>
      </c>
      <c r="M52" s="52">
        <v>149.00700977</v>
      </c>
      <c r="N52" s="52">
        <v>29.66773071</v>
      </c>
    </row>
    <row r="53" spans="3:14" ht="12.75">
      <c r="C53" s="42">
        <v>2004</v>
      </c>
      <c r="D53" s="41">
        <v>1071</v>
      </c>
      <c r="E53" s="41"/>
      <c r="F53" s="41">
        <v>2</v>
      </c>
      <c r="G53" s="41"/>
      <c r="H53" s="41">
        <v>1073</v>
      </c>
      <c r="J53" s="55" t="s">
        <v>11</v>
      </c>
      <c r="K53" s="51">
        <v>42.673</v>
      </c>
      <c r="L53" s="51">
        <v>53.343</v>
      </c>
      <c r="M53" s="51">
        <v>7.587</v>
      </c>
      <c r="N53" s="51">
        <v>252.327</v>
      </c>
    </row>
    <row r="54" spans="3:14" ht="12.75">
      <c r="C54" s="42">
        <v>2005</v>
      </c>
      <c r="D54" s="41">
        <v>14</v>
      </c>
      <c r="E54" s="41"/>
      <c r="F54" s="41"/>
      <c r="G54" s="41"/>
      <c r="H54" s="41">
        <v>14</v>
      </c>
      <c r="J54" s="55" t="s">
        <v>22</v>
      </c>
      <c r="K54" s="51">
        <v>124.493</v>
      </c>
      <c r="L54" s="51">
        <v>57.953</v>
      </c>
      <c r="M54" s="51">
        <v>2.299</v>
      </c>
      <c r="N54" s="51">
        <v>0.126</v>
      </c>
    </row>
    <row r="55" spans="3:8" ht="12.75">
      <c r="C55" s="42">
        <v>2006</v>
      </c>
      <c r="D55" s="41">
        <v>618</v>
      </c>
      <c r="E55" s="41"/>
      <c r="F55" s="41">
        <v>20</v>
      </c>
      <c r="G55" s="41"/>
      <c r="H55" s="41">
        <v>638</v>
      </c>
    </row>
    <row r="56" spans="3:14" ht="12.75">
      <c r="C56" s="42">
        <v>2007</v>
      </c>
      <c r="D56" s="41">
        <v>1287</v>
      </c>
      <c r="E56" s="41"/>
      <c r="F56" s="41"/>
      <c r="G56" s="41"/>
      <c r="H56" s="41">
        <v>1287</v>
      </c>
      <c r="J56" s="8" t="s">
        <v>80</v>
      </c>
      <c r="K56" s="13"/>
      <c r="L56" s="13"/>
      <c r="M56" s="13"/>
      <c r="N56" s="13"/>
    </row>
    <row r="57" spans="3:14" ht="12.75">
      <c r="C57" s="42">
        <v>2008</v>
      </c>
      <c r="D57" s="41">
        <v>582</v>
      </c>
      <c r="E57" s="41"/>
      <c r="F57" s="41">
        <v>80</v>
      </c>
      <c r="G57" s="41"/>
      <c r="H57" s="41">
        <v>662</v>
      </c>
      <c r="J57" s="8" t="s">
        <v>79</v>
      </c>
      <c r="K57" s="13"/>
      <c r="L57" s="13"/>
      <c r="M57" s="13"/>
      <c r="N57" s="13"/>
    </row>
    <row r="58" spans="3:14" ht="12.75">
      <c r="C58" s="42">
        <v>2009</v>
      </c>
      <c r="D58" s="41">
        <v>787</v>
      </c>
      <c r="E58" s="41"/>
      <c r="F58" s="41">
        <v>50</v>
      </c>
      <c r="G58" s="41"/>
      <c r="H58" s="41">
        <v>837</v>
      </c>
      <c r="J58" s="8"/>
      <c r="K58" s="1" t="s">
        <v>43</v>
      </c>
      <c r="L58" s="1" t="s">
        <v>44</v>
      </c>
      <c r="M58" s="1" t="s">
        <v>45</v>
      </c>
      <c r="N58" s="1" t="s">
        <v>46</v>
      </c>
    </row>
    <row r="59" spans="3:14" ht="12.75">
      <c r="C59" s="43" t="s">
        <v>22</v>
      </c>
      <c r="D59" s="44">
        <v>199438</v>
      </c>
      <c r="E59" s="44">
        <v>186106</v>
      </c>
      <c r="F59" s="44">
        <v>2501</v>
      </c>
      <c r="G59" s="44">
        <v>126</v>
      </c>
      <c r="H59" s="44">
        <v>388171</v>
      </c>
      <c r="J59" s="55" t="s">
        <v>8</v>
      </c>
      <c r="K59" s="52">
        <v>16.9</v>
      </c>
      <c r="L59" s="52">
        <v>79.745</v>
      </c>
      <c r="M59" s="52">
        <v>27.945</v>
      </c>
      <c r="N59" s="52">
        <v>38.964</v>
      </c>
    </row>
    <row r="60" spans="3:14" ht="12.75">
      <c r="C60" s="42">
        <v>2003</v>
      </c>
      <c r="D60" s="41"/>
      <c r="E60" s="41">
        <v>60</v>
      </c>
      <c r="F60" s="41">
        <v>101</v>
      </c>
      <c r="G60" s="41"/>
      <c r="H60" s="41">
        <v>161</v>
      </c>
      <c r="J60" s="55" t="s">
        <v>17</v>
      </c>
      <c r="K60" s="51">
        <v>23.294</v>
      </c>
      <c r="L60" s="51">
        <v>43.228</v>
      </c>
      <c r="M60" s="51">
        <v>85.153</v>
      </c>
      <c r="N60" s="51">
        <v>9.373</v>
      </c>
    </row>
    <row r="61" spans="3:14" ht="12.75">
      <c r="C61" s="42">
        <v>2004</v>
      </c>
      <c r="D61" s="41">
        <v>10512</v>
      </c>
      <c r="E61" s="41">
        <v>1600</v>
      </c>
      <c r="F61" s="41">
        <v>101</v>
      </c>
      <c r="G61" s="41"/>
      <c r="H61" s="41">
        <v>12213</v>
      </c>
      <c r="J61" s="55" t="s">
        <v>12</v>
      </c>
      <c r="K61" s="52">
        <v>36.1669</v>
      </c>
      <c r="L61" s="52">
        <v>79.2952</v>
      </c>
      <c r="M61" s="52">
        <v>22.198</v>
      </c>
      <c r="N61" s="52">
        <v>14.756</v>
      </c>
    </row>
    <row r="62" spans="3:14" ht="12.75">
      <c r="C62" s="42">
        <v>2005</v>
      </c>
      <c r="D62" s="41"/>
      <c r="E62" s="41">
        <v>2275</v>
      </c>
      <c r="F62" s="41"/>
      <c r="G62" s="41"/>
      <c r="H62" s="41">
        <v>2275</v>
      </c>
      <c r="J62" s="55" t="s">
        <v>34</v>
      </c>
      <c r="K62" s="52">
        <v>10.431048</v>
      </c>
      <c r="L62" s="52">
        <v>65.577417</v>
      </c>
      <c r="M62" s="52">
        <v>11.888335999999999</v>
      </c>
      <c r="N62" s="52">
        <v>11.192596000000002</v>
      </c>
    </row>
    <row r="63" spans="3:14" ht="12.75">
      <c r="C63" s="42">
        <v>2006</v>
      </c>
      <c r="D63" s="41">
        <v>1776</v>
      </c>
      <c r="E63" s="41">
        <v>19941</v>
      </c>
      <c r="F63" s="41"/>
      <c r="G63" s="41"/>
      <c r="H63" s="41">
        <v>21717</v>
      </c>
      <c r="J63" s="55" t="s">
        <v>15</v>
      </c>
      <c r="K63" s="51">
        <v>26.45085</v>
      </c>
      <c r="L63" s="19">
        <f>17820.89/1000</f>
        <v>17.82089</v>
      </c>
      <c r="M63" s="19">
        <f>4963.59/1000</f>
        <v>4.96359</v>
      </c>
      <c r="N63" s="51">
        <v>21.118660000000002</v>
      </c>
    </row>
    <row r="64" spans="3:14" ht="12.75">
      <c r="C64" s="42">
        <v>2007</v>
      </c>
      <c r="D64" s="41">
        <v>62657</v>
      </c>
      <c r="E64" s="41">
        <v>104277</v>
      </c>
      <c r="F64" s="41"/>
      <c r="G64" s="41"/>
      <c r="H64" s="41">
        <v>166934</v>
      </c>
      <c r="J64" s="55" t="s">
        <v>25</v>
      </c>
      <c r="K64" s="51">
        <v>47.863</v>
      </c>
      <c r="L64" s="51">
        <v>1.545</v>
      </c>
      <c r="M64" s="51">
        <v>3.134</v>
      </c>
      <c r="N64" s="51">
        <v>4.248</v>
      </c>
    </row>
    <row r="65" spans="3:14" ht="12.75">
      <c r="C65" s="42">
        <v>2008</v>
      </c>
      <c r="D65" s="41">
        <v>52196</v>
      </c>
      <c r="E65" s="41">
        <v>36372</v>
      </c>
      <c r="F65" s="41">
        <v>1009</v>
      </c>
      <c r="G65" s="41"/>
      <c r="H65" s="41">
        <v>89577</v>
      </c>
      <c r="J65" s="55" t="s">
        <v>13</v>
      </c>
      <c r="K65" s="51">
        <v>20.889</v>
      </c>
      <c r="L65" s="51">
        <v>4.717</v>
      </c>
      <c r="M65" s="51">
        <v>0.866</v>
      </c>
      <c r="N65" s="51">
        <v>0.523</v>
      </c>
    </row>
    <row r="66" spans="3:14" ht="12.75">
      <c r="C66" s="42">
        <v>2009</v>
      </c>
      <c r="D66" s="41">
        <v>72297</v>
      </c>
      <c r="E66" s="41">
        <v>21581</v>
      </c>
      <c r="F66" s="41">
        <v>1290</v>
      </c>
      <c r="G66" s="41">
        <v>126</v>
      </c>
      <c r="H66" s="41">
        <v>95294</v>
      </c>
      <c r="J66" s="55" t="s">
        <v>20</v>
      </c>
      <c r="K66" s="51">
        <v>4.16</v>
      </c>
      <c r="L66" s="51">
        <v>3.426</v>
      </c>
      <c r="M66" s="51">
        <v>6.059</v>
      </c>
      <c r="N66" s="51">
        <v>10.457</v>
      </c>
    </row>
    <row r="67" spans="3:14" ht="12.75">
      <c r="C67" s="43" t="s">
        <v>12</v>
      </c>
      <c r="D67" s="44">
        <v>68100.9</v>
      </c>
      <c r="E67" s="44">
        <v>109900.2</v>
      </c>
      <c r="F67" s="44">
        <v>29308</v>
      </c>
      <c r="G67" s="44">
        <v>63236</v>
      </c>
      <c r="H67" s="44">
        <v>270545.1</v>
      </c>
      <c r="J67" s="55" t="s">
        <v>26</v>
      </c>
      <c r="K67" s="51">
        <v>3.06422647</v>
      </c>
      <c r="L67" s="51">
        <v>4.46047336</v>
      </c>
      <c r="M67" s="51">
        <v>13.4247561107</v>
      </c>
      <c r="N67" s="51">
        <v>0.054887500000000006</v>
      </c>
    </row>
    <row r="68" spans="3:14" ht="12.75">
      <c r="C68" s="42">
        <v>2002</v>
      </c>
      <c r="D68" s="41">
        <v>623</v>
      </c>
      <c r="E68" s="41">
        <v>2428</v>
      </c>
      <c r="F68" s="41">
        <v>1343</v>
      </c>
      <c r="G68" s="41">
        <v>7365</v>
      </c>
      <c r="H68" s="41">
        <v>11759</v>
      </c>
      <c r="J68" s="55" t="s">
        <v>27</v>
      </c>
      <c r="K68" s="51">
        <v>0.396</v>
      </c>
      <c r="L68" s="51">
        <v>2.076</v>
      </c>
      <c r="M68" s="51">
        <v>1.387</v>
      </c>
      <c r="N68" s="51">
        <v>15.155</v>
      </c>
    </row>
    <row r="69" spans="3:8" ht="12.75">
      <c r="C69" s="42">
        <v>2003</v>
      </c>
      <c r="D69" s="41">
        <v>563</v>
      </c>
      <c r="E69" s="41">
        <v>5224</v>
      </c>
      <c r="F69" s="41">
        <v>1793</v>
      </c>
      <c r="G69" s="41">
        <v>5949</v>
      </c>
      <c r="H69" s="41">
        <v>13529</v>
      </c>
    </row>
    <row r="70" spans="3:14" ht="12.75">
      <c r="C70" s="42">
        <v>2004</v>
      </c>
      <c r="D70" s="41">
        <v>3206</v>
      </c>
      <c r="E70" s="41">
        <v>6913</v>
      </c>
      <c r="F70" s="41">
        <v>2097</v>
      </c>
      <c r="G70" s="41">
        <v>3193</v>
      </c>
      <c r="H70" s="41">
        <v>15409</v>
      </c>
      <c r="J70" s="8" t="s">
        <v>81</v>
      </c>
      <c r="K70" s="13"/>
      <c r="L70" s="13"/>
      <c r="M70" s="13"/>
      <c r="N70" s="13"/>
    </row>
    <row r="71" spans="3:14" ht="12.75">
      <c r="C71" s="42">
        <v>2005</v>
      </c>
      <c r="D71" s="41">
        <v>4416</v>
      </c>
      <c r="E71" s="41">
        <v>4604</v>
      </c>
      <c r="F71" s="41">
        <v>240</v>
      </c>
      <c r="G71" s="41">
        <v>7754</v>
      </c>
      <c r="H71" s="41">
        <v>17014</v>
      </c>
      <c r="J71" s="8" t="s">
        <v>79</v>
      </c>
      <c r="K71" s="13"/>
      <c r="L71" s="13"/>
      <c r="M71" s="13"/>
      <c r="N71" s="13"/>
    </row>
    <row r="72" spans="3:14" ht="12.75">
      <c r="C72" s="42">
        <v>2006</v>
      </c>
      <c r="D72" s="41">
        <v>6118</v>
      </c>
      <c r="E72" s="41">
        <v>6324</v>
      </c>
      <c r="F72" s="41">
        <v>215</v>
      </c>
      <c r="G72" s="41">
        <v>8956</v>
      </c>
      <c r="H72" s="41">
        <v>21613</v>
      </c>
      <c r="J72" s="8"/>
      <c r="K72" s="1" t="s">
        <v>43</v>
      </c>
      <c r="L72" s="1" t="s">
        <v>44</v>
      </c>
      <c r="M72" s="1" t="s">
        <v>45</v>
      </c>
      <c r="N72" s="1" t="s">
        <v>46</v>
      </c>
    </row>
    <row r="73" spans="3:14" ht="12.75">
      <c r="C73" s="42">
        <v>2007</v>
      </c>
      <c r="D73" s="41">
        <v>17008</v>
      </c>
      <c r="E73" s="41">
        <v>5112</v>
      </c>
      <c r="F73" s="41">
        <v>1422</v>
      </c>
      <c r="G73" s="41">
        <v>15263</v>
      </c>
      <c r="H73" s="41">
        <v>38805</v>
      </c>
      <c r="J73" s="55" t="s">
        <v>18</v>
      </c>
      <c r="K73" s="51">
        <v>2.14</v>
      </c>
      <c r="L73" s="51">
        <v>2.118</v>
      </c>
      <c r="M73" s="51">
        <v>5.322</v>
      </c>
      <c r="N73" s="51">
        <v>5.906</v>
      </c>
    </row>
    <row r="74" spans="3:14" ht="12.75">
      <c r="C74" s="42">
        <v>2008</v>
      </c>
      <c r="D74" s="41">
        <v>13520</v>
      </c>
      <c r="E74" s="41">
        <v>33677</v>
      </c>
      <c r="F74" s="41">
        <v>8344</v>
      </c>
      <c r="G74" s="41">
        <v>7306</v>
      </c>
      <c r="H74" s="41">
        <v>62847</v>
      </c>
      <c r="J74" s="55" t="s">
        <v>21</v>
      </c>
      <c r="K74" s="51">
        <v>0</v>
      </c>
      <c r="L74" s="51">
        <v>5.269</v>
      </c>
      <c r="M74" s="51">
        <v>6.04</v>
      </c>
      <c r="N74" s="51">
        <v>1.883</v>
      </c>
    </row>
    <row r="75" spans="3:14" ht="12.75">
      <c r="C75" s="42">
        <v>2009</v>
      </c>
      <c r="D75" s="41">
        <v>22646.9</v>
      </c>
      <c r="E75" s="41">
        <v>45618.2</v>
      </c>
      <c r="F75" s="41">
        <v>13854</v>
      </c>
      <c r="G75" s="41">
        <v>7450</v>
      </c>
      <c r="H75" s="41">
        <v>89569.1</v>
      </c>
      <c r="J75" s="55" t="s">
        <v>32</v>
      </c>
      <c r="K75" s="51">
        <v>2.861</v>
      </c>
      <c r="L75" s="51">
        <v>4.605300000000001</v>
      </c>
      <c r="M75" s="51">
        <v>3.2396000000000003</v>
      </c>
      <c r="N75" s="51">
        <v>1.502</v>
      </c>
    </row>
    <row r="76" spans="3:14" ht="12.75">
      <c r="C76" s="43" t="s">
        <v>26</v>
      </c>
      <c r="D76" s="44">
        <v>10557.596470000002</v>
      </c>
      <c r="E76" s="44">
        <v>32564.69336</v>
      </c>
      <c r="F76" s="44">
        <v>21401.0461107</v>
      </c>
      <c r="G76" s="44">
        <v>3057.9475</v>
      </c>
      <c r="H76" s="44">
        <v>67581.2834407</v>
      </c>
      <c r="J76" s="55" t="s">
        <v>24</v>
      </c>
      <c r="K76" s="51">
        <v>3.5128776918599818</v>
      </c>
      <c r="L76" s="51">
        <v>5.7592764612954195</v>
      </c>
      <c r="M76" s="51">
        <v>0.439014301155733</v>
      </c>
      <c r="N76" s="51">
        <v>0.09566267564646214</v>
      </c>
    </row>
    <row r="77" spans="3:14" ht="12.75">
      <c r="C77" s="42">
        <v>2002</v>
      </c>
      <c r="D77" s="41">
        <v>362</v>
      </c>
      <c r="E77" s="41">
        <v>8786</v>
      </c>
      <c r="F77" s="41">
        <v>732</v>
      </c>
      <c r="G77" s="41">
        <v>102</v>
      </c>
      <c r="H77" s="41">
        <v>9982</v>
      </c>
      <c r="J77" s="55" t="s">
        <v>30</v>
      </c>
      <c r="K77" s="51">
        <v>0.36955751000000003</v>
      </c>
      <c r="L77" s="51">
        <v>4.17957475</v>
      </c>
      <c r="M77" s="51">
        <v>2.158785844935065</v>
      </c>
      <c r="N77" s="51">
        <v>0.17576538</v>
      </c>
    </row>
    <row r="78" spans="3:14" ht="12.75">
      <c r="C78" s="42">
        <v>2003</v>
      </c>
      <c r="D78" s="41">
        <v>446</v>
      </c>
      <c r="E78" s="41">
        <v>1323</v>
      </c>
      <c r="F78" s="41">
        <v>2325</v>
      </c>
      <c r="G78" s="41">
        <v>1588</v>
      </c>
      <c r="H78" s="41">
        <v>5682</v>
      </c>
      <c r="J78" s="55" t="s">
        <v>31</v>
      </c>
      <c r="K78" s="51">
        <v>3.287</v>
      </c>
      <c r="L78" s="51">
        <v>1.967</v>
      </c>
      <c r="M78" s="51">
        <v>0.833</v>
      </c>
      <c r="N78" s="51">
        <v>0.225</v>
      </c>
    </row>
    <row r="79" spans="3:14" ht="12.75">
      <c r="C79" s="42">
        <v>2004</v>
      </c>
      <c r="D79" s="41">
        <v>351.7</v>
      </c>
      <c r="E79" s="41">
        <v>1279.2</v>
      </c>
      <c r="F79" s="41">
        <v>2435.8</v>
      </c>
      <c r="G79" s="41">
        <v>1126.1</v>
      </c>
      <c r="H79" s="41">
        <v>5192.8</v>
      </c>
      <c r="J79" s="55" t="s">
        <v>33</v>
      </c>
      <c r="K79" s="51">
        <v>4.162814285714285</v>
      </c>
      <c r="L79" s="51">
        <v>1.927</v>
      </c>
      <c r="M79" s="51">
        <v>0</v>
      </c>
      <c r="N79" s="51">
        <v>0</v>
      </c>
    </row>
    <row r="80" spans="3:14" ht="12.75">
      <c r="C80" s="42">
        <v>2005</v>
      </c>
      <c r="D80" s="41">
        <v>2563.34</v>
      </c>
      <c r="E80" s="41">
        <v>6580.17</v>
      </c>
      <c r="F80" s="41">
        <v>616.4</v>
      </c>
      <c r="G80" s="41">
        <v>26.09</v>
      </c>
      <c r="H80" s="41">
        <v>9786</v>
      </c>
      <c r="J80" s="55" t="s">
        <v>28</v>
      </c>
      <c r="K80" s="51">
        <v>3.577</v>
      </c>
      <c r="L80" s="51">
        <v>0</v>
      </c>
      <c r="M80" s="51">
        <v>0</v>
      </c>
      <c r="N80" s="51">
        <v>0</v>
      </c>
    </row>
    <row r="81" spans="3:14" ht="12.75">
      <c r="C81" s="42">
        <v>2006</v>
      </c>
      <c r="D81" s="41">
        <v>810.31</v>
      </c>
      <c r="E81" s="41">
        <v>5592.75</v>
      </c>
      <c r="F81" s="41">
        <v>1492.25</v>
      </c>
      <c r="G81" s="41">
        <v>155.52</v>
      </c>
      <c r="H81" s="41">
        <v>8050.83</v>
      </c>
      <c r="J81" s="55" t="s">
        <v>23</v>
      </c>
      <c r="K81" s="51">
        <v>2.788</v>
      </c>
      <c r="L81" s="51">
        <v>0</v>
      </c>
      <c r="M81" s="51">
        <v>0.1</v>
      </c>
      <c r="N81" s="51">
        <v>0</v>
      </c>
    </row>
    <row r="82" spans="3:14" ht="12.75">
      <c r="C82" s="42">
        <v>2007</v>
      </c>
      <c r="D82" s="41">
        <v>2960.02</v>
      </c>
      <c r="E82" s="41">
        <v>4543.1</v>
      </c>
      <c r="F82" s="41">
        <v>374.84</v>
      </c>
      <c r="G82" s="41">
        <v>5.35</v>
      </c>
      <c r="H82" s="41">
        <v>7883.310000000001</v>
      </c>
      <c r="J82" s="55" t="s">
        <v>19</v>
      </c>
      <c r="K82" s="51">
        <v>1.369</v>
      </c>
      <c r="L82" s="51">
        <v>0</v>
      </c>
      <c r="M82" s="51">
        <v>0.13</v>
      </c>
      <c r="N82" s="51">
        <v>0</v>
      </c>
    </row>
    <row r="83" spans="3:14" ht="12.75">
      <c r="C83" s="42">
        <v>2008</v>
      </c>
      <c r="D83" s="41">
        <v>2683.63945</v>
      </c>
      <c r="E83" s="41">
        <v>3048.0504</v>
      </c>
      <c r="F83" s="41">
        <v>6513.85999</v>
      </c>
      <c r="G83" s="41">
        <v>35.65673</v>
      </c>
      <c r="H83" s="41">
        <v>12281.20657</v>
      </c>
      <c r="J83" s="55" t="s">
        <v>14</v>
      </c>
      <c r="K83" s="51">
        <v>0.5</v>
      </c>
      <c r="L83" s="51">
        <v>0</v>
      </c>
      <c r="M83" s="51">
        <v>0</v>
      </c>
      <c r="N83" s="51">
        <v>0</v>
      </c>
    </row>
    <row r="84" spans="3:8" ht="12.75">
      <c r="C84" s="42">
        <v>2009</v>
      </c>
      <c r="D84" s="41">
        <v>380.58702</v>
      </c>
      <c r="E84" s="41">
        <v>1412.4229599999999</v>
      </c>
      <c r="F84" s="41">
        <v>6910.896120699999</v>
      </c>
      <c r="G84" s="41">
        <v>19.23077</v>
      </c>
      <c r="H84" s="41">
        <v>8723.136870699998</v>
      </c>
    </row>
    <row r="85" spans="3:17" ht="12.75">
      <c r="C85" s="43" t="s">
        <v>10</v>
      </c>
      <c r="D85" s="44">
        <v>301729</v>
      </c>
      <c r="E85" s="44"/>
      <c r="F85" s="44">
        <v>927514</v>
      </c>
      <c r="G85" s="44">
        <v>447171</v>
      </c>
      <c r="H85" s="44">
        <v>1676414</v>
      </c>
      <c r="J85" s="8" t="s">
        <v>84</v>
      </c>
      <c r="K85" s="13"/>
      <c r="P85" s="55"/>
      <c r="Q85" s="56"/>
    </row>
    <row r="86" spans="3:17" ht="12.75">
      <c r="C86" s="42">
        <v>2002</v>
      </c>
      <c r="D86" s="41">
        <v>8616</v>
      </c>
      <c r="E86" s="41"/>
      <c r="F86" s="41">
        <v>108822</v>
      </c>
      <c r="G86" s="41">
        <v>16624</v>
      </c>
      <c r="H86" s="41">
        <v>134062</v>
      </c>
      <c r="J86" s="8" t="s">
        <v>83</v>
      </c>
      <c r="K86" s="13"/>
      <c r="P86" s="55"/>
      <c r="Q86" s="56"/>
    </row>
    <row r="87" spans="3:17" ht="12.75">
      <c r="C87" s="42">
        <v>2003</v>
      </c>
      <c r="D87" s="41">
        <v>23784</v>
      </c>
      <c r="E87" s="41"/>
      <c r="F87" s="41">
        <v>130489</v>
      </c>
      <c r="G87" s="41">
        <v>16762</v>
      </c>
      <c r="H87" s="41">
        <v>171035</v>
      </c>
      <c r="J87" s="8"/>
      <c r="K87" s="38" t="s">
        <v>82</v>
      </c>
      <c r="P87" s="55"/>
      <c r="Q87" s="56"/>
    </row>
    <row r="88" spans="3:17" ht="12.75">
      <c r="C88" s="42">
        <v>2004</v>
      </c>
      <c r="D88" s="41">
        <v>26863</v>
      </c>
      <c r="E88" s="41"/>
      <c r="F88" s="41">
        <v>229623</v>
      </c>
      <c r="G88" s="41">
        <v>19923</v>
      </c>
      <c r="H88" s="41">
        <v>276409</v>
      </c>
      <c r="J88" s="55" t="s">
        <v>2</v>
      </c>
      <c r="K88" s="19">
        <v>1320.165</v>
      </c>
      <c r="P88" s="55"/>
      <c r="Q88" s="56"/>
    </row>
    <row r="89" spans="3:17" ht="12.75">
      <c r="C89" s="42">
        <v>2005</v>
      </c>
      <c r="D89" s="41">
        <v>64906</v>
      </c>
      <c r="E89" s="41"/>
      <c r="F89" s="41">
        <v>354877</v>
      </c>
      <c r="G89" s="41">
        <v>21927</v>
      </c>
      <c r="H89" s="41">
        <v>441710</v>
      </c>
      <c r="J89" s="55" t="s">
        <v>5</v>
      </c>
      <c r="K89" s="19">
        <v>1142.492551</v>
      </c>
      <c r="P89" s="55"/>
      <c r="Q89" s="56"/>
    </row>
    <row r="90" spans="3:17" ht="12.75">
      <c r="C90" s="42">
        <v>2006</v>
      </c>
      <c r="D90" s="41">
        <v>82952</v>
      </c>
      <c r="E90" s="41"/>
      <c r="F90" s="41">
        <v>69684</v>
      </c>
      <c r="G90" s="41">
        <v>154141</v>
      </c>
      <c r="H90" s="41">
        <v>306777</v>
      </c>
      <c r="J90" s="55" t="s">
        <v>4</v>
      </c>
      <c r="K90" s="19">
        <v>882.777</v>
      </c>
      <c r="P90" s="55"/>
      <c r="Q90" s="56"/>
    </row>
    <row r="91" spans="3:17" ht="12.75">
      <c r="C91" s="42">
        <v>2007</v>
      </c>
      <c r="D91" s="41">
        <v>94608</v>
      </c>
      <c r="E91" s="41"/>
      <c r="F91" s="41">
        <v>34019</v>
      </c>
      <c r="G91" s="41">
        <v>217794</v>
      </c>
      <c r="H91" s="41">
        <v>346421</v>
      </c>
      <c r="J91" s="55" t="s">
        <v>3</v>
      </c>
      <c r="K91" s="19">
        <v>865.3981099999999</v>
      </c>
      <c r="P91" s="55"/>
      <c r="Q91" s="56"/>
    </row>
    <row r="92" spans="3:17" ht="12.75">
      <c r="C92" s="43" t="s">
        <v>31</v>
      </c>
      <c r="D92" s="44">
        <v>18157</v>
      </c>
      <c r="E92" s="44">
        <v>3493</v>
      </c>
      <c r="F92" s="44">
        <v>3371</v>
      </c>
      <c r="G92" s="44">
        <v>1297</v>
      </c>
      <c r="H92" s="44">
        <v>26318</v>
      </c>
      <c r="J92" s="55" t="s">
        <v>7</v>
      </c>
      <c r="K92" s="19">
        <v>427.434</v>
      </c>
      <c r="P92" s="55"/>
      <c r="Q92" s="56"/>
    </row>
    <row r="93" spans="3:17" ht="12.75">
      <c r="C93" s="42">
        <v>2002</v>
      </c>
      <c r="D93" s="41"/>
      <c r="E93" s="41">
        <v>465</v>
      </c>
      <c r="F93" s="41">
        <v>525</v>
      </c>
      <c r="G93" s="41">
        <v>214</v>
      </c>
      <c r="H93" s="41">
        <v>1204</v>
      </c>
      <c r="J93" s="55" t="s">
        <v>11</v>
      </c>
      <c r="K93" s="19">
        <v>313.257</v>
      </c>
      <c r="P93" s="55"/>
      <c r="Q93" s="56"/>
    </row>
    <row r="94" spans="3:17" ht="12.75">
      <c r="C94" s="42">
        <v>2003</v>
      </c>
      <c r="D94" s="41"/>
      <c r="E94" s="41">
        <v>287</v>
      </c>
      <c r="F94" s="41">
        <v>601</v>
      </c>
      <c r="G94" s="41">
        <v>65</v>
      </c>
      <c r="H94" s="41">
        <v>953</v>
      </c>
      <c r="J94" s="55" t="s">
        <v>40</v>
      </c>
      <c r="K94" s="19">
        <v>252.78347127</v>
      </c>
      <c r="P94" s="55"/>
      <c r="Q94" s="56"/>
    </row>
    <row r="95" spans="3:18" ht="12.75">
      <c r="C95" s="42">
        <v>2004</v>
      </c>
      <c r="D95" s="41">
        <v>2502</v>
      </c>
      <c r="E95" s="41">
        <v>98</v>
      </c>
      <c r="F95" s="41">
        <v>440</v>
      </c>
      <c r="G95" s="41">
        <v>80</v>
      </c>
      <c r="H95" s="41">
        <v>3120</v>
      </c>
      <c r="J95" s="55" t="s">
        <v>6</v>
      </c>
      <c r="K95" s="19">
        <v>232.52832400000003</v>
      </c>
      <c r="P95" s="55"/>
      <c r="Q95" s="56"/>
      <c r="R95" s="29"/>
    </row>
    <row r="96" spans="3:17" ht="12.75">
      <c r="C96" s="42">
        <v>2005</v>
      </c>
      <c r="D96" s="41">
        <v>3358</v>
      </c>
      <c r="E96" s="41">
        <v>76</v>
      </c>
      <c r="F96" s="41">
        <v>481</v>
      </c>
      <c r="G96" s="41">
        <v>337</v>
      </c>
      <c r="H96" s="41">
        <v>4252</v>
      </c>
      <c r="J96" s="55" t="s">
        <v>8</v>
      </c>
      <c r="K96" s="19">
        <v>146.654</v>
      </c>
      <c r="P96" s="55"/>
      <c r="Q96" s="56"/>
    </row>
    <row r="97" spans="3:17" ht="12.75">
      <c r="C97" s="42">
        <v>2006</v>
      </c>
      <c r="D97" s="41">
        <v>4610</v>
      </c>
      <c r="E97" s="41">
        <v>270</v>
      </c>
      <c r="F97" s="41">
        <v>246</v>
      </c>
      <c r="G97" s="41">
        <v>197</v>
      </c>
      <c r="H97" s="41">
        <v>5323</v>
      </c>
      <c r="J97" s="55" t="s">
        <v>17</v>
      </c>
      <c r="K97" s="19">
        <v>137.754</v>
      </c>
      <c r="P97" s="55"/>
      <c r="Q97" s="56"/>
    </row>
    <row r="98" spans="3:17" ht="12.75">
      <c r="C98" s="42">
        <v>2007</v>
      </c>
      <c r="D98" s="41">
        <v>4400</v>
      </c>
      <c r="E98" s="41">
        <v>330</v>
      </c>
      <c r="F98" s="41">
        <v>245</v>
      </c>
      <c r="G98" s="41">
        <v>179</v>
      </c>
      <c r="H98" s="41">
        <v>5154</v>
      </c>
      <c r="J98" s="18" t="s">
        <v>61</v>
      </c>
      <c r="K98" s="19">
        <v>501.1457853837327</v>
      </c>
      <c r="P98" s="55"/>
      <c r="Q98" s="56"/>
    </row>
    <row r="99" spans="3:17" ht="12.75">
      <c r="C99" s="42">
        <v>2008</v>
      </c>
      <c r="D99" s="41">
        <v>295</v>
      </c>
      <c r="E99" s="41">
        <v>667</v>
      </c>
      <c r="F99" s="41">
        <v>287</v>
      </c>
      <c r="G99" s="41">
        <v>225</v>
      </c>
      <c r="H99" s="41">
        <v>1474</v>
      </c>
      <c r="K99" s="29"/>
      <c r="P99" s="55"/>
      <c r="Q99" s="56"/>
    </row>
    <row r="100" spans="3:17" ht="12.75">
      <c r="C100" s="42">
        <v>2009</v>
      </c>
      <c r="D100" s="41">
        <v>2992</v>
      </c>
      <c r="E100" s="41">
        <v>1300</v>
      </c>
      <c r="F100" s="41">
        <v>546</v>
      </c>
      <c r="G100" s="41">
        <v>0</v>
      </c>
      <c r="H100" s="41">
        <v>4838</v>
      </c>
      <c r="J100" s="8" t="s">
        <v>85</v>
      </c>
      <c r="K100" s="13"/>
      <c r="P100" s="55"/>
      <c r="Q100" s="56"/>
    </row>
    <row r="101" spans="3:17" ht="12.75">
      <c r="C101" s="43" t="s">
        <v>18</v>
      </c>
      <c r="D101" s="44">
        <v>5380</v>
      </c>
      <c r="E101" s="44">
        <v>17420</v>
      </c>
      <c r="F101" s="44">
        <v>9729</v>
      </c>
      <c r="G101" s="44">
        <v>5906</v>
      </c>
      <c r="H101" s="44">
        <v>38435</v>
      </c>
      <c r="J101" s="8" t="s">
        <v>356</v>
      </c>
      <c r="K101" s="13"/>
      <c r="P101" s="55"/>
      <c r="Q101" s="56"/>
    </row>
    <row r="102" spans="3:17" ht="12.75">
      <c r="C102" s="42">
        <v>2002</v>
      </c>
      <c r="D102" s="41"/>
      <c r="E102" s="41">
        <v>5353</v>
      </c>
      <c r="F102" s="41">
        <v>158</v>
      </c>
      <c r="G102" s="41"/>
      <c r="H102" s="41">
        <v>5511</v>
      </c>
      <c r="J102" s="8"/>
      <c r="K102" s="38" t="s">
        <v>82</v>
      </c>
      <c r="P102" s="55"/>
      <c r="Q102" s="56"/>
    </row>
    <row r="103" spans="3:14" ht="12.75">
      <c r="C103" s="42">
        <v>2003</v>
      </c>
      <c r="D103" s="41">
        <v>2024</v>
      </c>
      <c r="E103" s="41">
        <v>7510</v>
      </c>
      <c r="F103" s="41">
        <v>2032</v>
      </c>
      <c r="G103" s="41"/>
      <c r="H103" s="41">
        <v>11566</v>
      </c>
      <c r="J103" s="55" t="s">
        <v>4</v>
      </c>
      <c r="K103" s="19">
        <v>524.873</v>
      </c>
      <c r="M103" s="55"/>
      <c r="N103" s="56"/>
    </row>
    <row r="104" spans="3:14" ht="12.75">
      <c r="C104" s="42">
        <v>2004</v>
      </c>
      <c r="D104" s="41"/>
      <c r="E104" s="41">
        <v>1413</v>
      </c>
      <c r="F104" s="41">
        <v>283</v>
      </c>
      <c r="G104" s="41"/>
      <c r="H104" s="41">
        <v>1696</v>
      </c>
      <c r="J104" s="55" t="s">
        <v>3</v>
      </c>
      <c r="K104" s="19">
        <v>450.071762</v>
      </c>
      <c r="M104" s="55"/>
      <c r="N104" s="56"/>
    </row>
    <row r="105" spans="3:14" ht="12.75">
      <c r="C105" s="42">
        <v>2005</v>
      </c>
      <c r="D105" s="41">
        <v>1216</v>
      </c>
      <c r="E105" s="41">
        <v>429</v>
      </c>
      <c r="F105" s="41">
        <v>235</v>
      </c>
      <c r="G105" s="41"/>
      <c r="H105" s="41">
        <v>1880</v>
      </c>
      <c r="J105" s="55" t="s">
        <v>7</v>
      </c>
      <c r="K105" s="19">
        <f>226643.2/1000</f>
        <v>226.6432</v>
      </c>
      <c r="M105" s="55"/>
      <c r="N105" s="56"/>
    </row>
    <row r="106" spans="3:11" ht="12.75">
      <c r="C106" s="42">
        <v>2006</v>
      </c>
      <c r="D106" s="41"/>
      <c r="E106" s="41">
        <v>597</v>
      </c>
      <c r="F106" s="41">
        <v>302</v>
      </c>
      <c r="G106" s="41"/>
      <c r="H106" s="41">
        <v>899</v>
      </c>
      <c r="J106" s="55" t="s">
        <v>5</v>
      </c>
      <c r="K106" s="19">
        <f>198605.082/1000</f>
        <v>198.60508199999998</v>
      </c>
    </row>
    <row r="107" spans="3:14" ht="12.75">
      <c r="C107" s="42">
        <v>2007</v>
      </c>
      <c r="D107" s="41"/>
      <c r="E107" s="41"/>
      <c r="F107" s="41">
        <v>1397</v>
      </c>
      <c r="G107" s="41"/>
      <c r="H107" s="41">
        <v>1397</v>
      </c>
      <c r="J107" s="55" t="s">
        <v>6</v>
      </c>
      <c r="K107" s="19">
        <v>129.361877</v>
      </c>
      <c r="M107" s="55"/>
      <c r="N107" s="56"/>
    </row>
    <row r="108" spans="3:14" ht="12.75">
      <c r="C108" s="42">
        <v>2008</v>
      </c>
      <c r="D108" s="41">
        <v>2140</v>
      </c>
      <c r="E108" s="41">
        <v>1948</v>
      </c>
      <c r="F108" s="41">
        <v>4495</v>
      </c>
      <c r="G108" s="41">
        <v>3956</v>
      </c>
      <c r="H108" s="41">
        <v>12539</v>
      </c>
      <c r="J108" s="55" t="s">
        <v>2</v>
      </c>
      <c r="K108" s="19">
        <v>107.32</v>
      </c>
      <c r="M108" s="55"/>
      <c r="N108" s="56"/>
    </row>
    <row r="109" spans="3:14" ht="12.75">
      <c r="C109" s="42">
        <v>2009</v>
      </c>
      <c r="D109" s="41"/>
      <c r="E109" s="41">
        <v>170</v>
      </c>
      <c r="F109" s="41">
        <v>827</v>
      </c>
      <c r="G109" s="41">
        <v>1950</v>
      </c>
      <c r="H109" s="41">
        <v>2947</v>
      </c>
      <c r="J109" s="55" t="s">
        <v>8</v>
      </c>
      <c r="K109" s="19">
        <v>79.745</v>
      </c>
      <c r="M109" s="55"/>
      <c r="N109" s="56"/>
    </row>
    <row r="110" spans="3:14" ht="12.75">
      <c r="C110" s="43" t="s">
        <v>20</v>
      </c>
      <c r="D110" s="44">
        <v>7520</v>
      </c>
      <c r="E110" s="44">
        <v>17624</v>
      </c>
      <c r="F110" s="44">
        <v>26948</v>
      </c>
      <c r="G110" s="44">
        <v>33484</v>
      </c>
      <c r="H110" s="44">
        <v>85576</v>
      </c>
      <c r="J110" s="55" t="s">
        <v>12</v>
      </c>
      <c r="K110" s="19">
        <v>79.2952</v>
      </c>
      <c r="M110" s="55"/>
      <c r="N110" s="56"/>
    </row>
    <row r="111" spans="3:14" ht="12.75">
      <c r="C111" s="42">
        <v>2002</v>
      </c>
      <c r="D111" s="41">
        <v>404</v>
      </c>
      <c r="E111" s="41">
        <v>284</v>
      </c>
      <c r="F111" s="41">
        <v>5628</v>
      </c>
      <c r="G111" s="41">
        <v>5467</v>
      </c>
      <c r="H111" s="41">
        <v>11783</v>
      </c>
      <c r="J111" s="55" t="s">
        <v>40</v>
      </c>
      <c r="K111" s="19">
        <v>74.10873079</v>
      </c>
      <c r="M111" s="55"/>
      <c r="N111" s="56"/>
    </row>
    <row r="112" spans="3:14" ht="12.75">
      <c r="C112" s="42">
        <v>2003</v>
      </c>
      <c r="D112" s="41">
        <v>238</v>
      </c>
      <c r="E112" s="41">
        <v>2441</v>
      </c>
      <c r="F112" s="41">
        <v>3256</v>
      </c>
      <c r="G112" s="41">
        <v>4277</v>
      </c>
      <c r="H112" s="41">
        <v>10212</v>
      </c>
      <c r="J112" s="55" t="s">
        <v>34</v>
      </c>
      <c r="K112" s="19">
        <v>65.577417</v>
      </c>
      <c r="M112" s="55"/>
      <c r="N112" s="56"/>
    </row>
    <row r="113" spans="3:15" ht="12.75">
      <c r="C113" s="42">
        <v>2004</v>
      </c>
      <c r="D113" s="41">
        <v>203</v>
      </c>
      <c r="E113" s="41">
        <v>1693</v>
      </c>
      <c r="F113" s="41">
        <v>2820</v>
      </c>
      <c r="G113" s="41">
        <v>3819</v>
      </c>
      <c r="H113" s="41">
        <v>8535</v>
      </c>
      <c r="J113" s="18" t="s">
        <v>61</v>
      </c>
      <c r="K113" s="19">
        <f>226624.514571295/1000</f>
        <v>226.624514571295</v>
      </c>
      <c r="M113" s="55"/>
      <c r="N113" s="56"/>
      <c r="O113" s="29"/>
    </row>
    <row r="114" spans="3:14" ht="12.75">
      <c r="C114" s="42">
        <v>2005</v>
      </c>
      <c r="D114" s="41">
        <v>546</v>
      </c>
      <c r="E114" s="41">
        <v>1616</v>
      </c>
      <c r="F114" s="41">
        <v>2526</v>
      </c>
      <c r="G114" s="41">
        <v>4127</v>
      </c>
      <c r="H114" s="41">
        <v>8815</v>
      </c>
      <c r="K114" s="29"/>
      <c r="M114" s="55"/>
      <c r="N114" s="56"/>
    </row>
    <row r="115" spans="3:14" ht="12.75">
      <c r="C115" s="42">
        <v>2006</v>
      </c>
      <c r="D115" s="41">
        <v>711</v>
      </c>
      <c r="E115" s="41">
        <v>4979</v>
      </c>
      <c r="F115" s="41">
        <v>3508</v>
      </c>
      <c r="G115" s="41">
        <v>3046</v>
      </c>
      <c r="H115" s="41">
        <v>12244</v>
      </c>
      <c r="J115" s="8" t="s">
        <v>86</v>
      </c>
      <c r="K115" s="13"/>
      <c r="M115" s="55"/>
      <c r="N115" s="56"/>
    </row>
    <row r="116" spans="3:14" ht="12.75">
      <c r="C116" s="42">
        <v>2007</v>
      </c>
      <c r="D116" s="41">
        <v>1258</v>
      </c>
      <c r="E116" s="41">
        <v>3185</v>
      </c>
      <c r="F116" s="41">
        <v>3151</v>
      </c>
      <c r="G116" s="41">
        <v>2291</v>
      </c>
      <c r="H116" s="41">
        <v>9885</v>
      </c>
      <c r="J116" s="8" t="s">
        <v>357</v>
      </c>
      <c r="K116" s="13"/>
      <c r="M116" s="55"/>
      <c r="N116" s="56"/>
    </row>
    <row r="117" spans="3:14" ht="12.75">
      <c r="C117" s="42">
        <v>2008</v>
      </c>
      <c r="D117" s="41">
        <v>2446</v>
      </c>
      <c r="E117" s="41">
        <v>1520</v>
      </c>
      <c r="F117" s="41">
        <v>2270</v>
      </c>
      <c r="G117" s="41">
        <v>5527</v>
      </c>
      <c r="H117" s="41">
        <v>11763</v>
      </c>
      <c r="J117" s="8"/>
      <c r="K117" s="38" t="s">
        <v>82</v>
      </c>
      <c r="M117" s="55"/>
      <c r="N117" s="56"/>
    </row>
    <row r="118" spans="3:15" ht="12.75">
      <c r="C118" s="42">
        <v>2009</v>
      </c>
      <c r="D118" s="41">
        <v>1714</v>
      </c>
      <c r="E118" s="41">
        <v>1906</v>
      </c>
      <c r="F118" s="41">
        <v>3789</v>
      </c>
      <c r="G118" s="41">
        <v>4930</v>
      </c>
      <c r="H118" s="41">
        <v>12339</v>
      </c>
      <c r="J118" s="55" t="s">
        <v>5</v>
      </c>
      <c r="K118" s="19">
        <f>772952.552/1000</f>
        <v>772.952552</v>
      </c>
      <c r="M118" s="55"/>
      <c r="N118" s="56"/>
      <c r="O118" s="56"/>
    </row>
    <row r="119" spans="3:15" ht="12.75">
      <c r="C119" s="43" t="s">
        <v>40</v>
      </c>
      <c r="D119" s="44">
        <v>348530.01624</v>
      </c>
      <c r="E119" s="44">
        <v>88229.73079</v>
      </c>
      <c r="F119" s="44">
        <v>780260.00977</v>
      </c>
      <c r="G119" s="44">
        <v>91006.73070999999</v>
      </c>
      <c r="H119" s="44">
        <v>1308026.4875100001</v>
      </c>
      <c r="J119" s="55" t="s">
        <v>2</v>
      </c>
      <c r="K119" s="19">
        <v>586.723</v>
      </c>
      <c r="M119" s="55"/>
      <c r="N119" s="56"/>
      <c r="O119" s="56"/>
    </row>
    <row r="120" spans="3:15" ht="12.75">
      <c r="C120" s="42">
        <v>2002</v>
      </c>
      <c r="D120" s="41">
        <v>16151</v>
      </c>
      <c r="E120" s="41"/>
      <c r="F120" s="41">
        <v>88022</v>
      </c>
      <c r="G120" s="41">
        <v>3980</v>
      </c>
      <c r="H120" s="41">
        <v>108153</v>
      </c>
      <c r="J120" s="55" t="s">
        <v>4</v>
      </c>
      <c r="K120" s="19">
        <v>294.163</v>
      </c>
      <c r="M120" s="55"/>
      <c r="N120" s="56"/>
      <c r="O120" s="56"/>
    </row>
    <row r="121" spans="3:15" ht="12.75">
      <c r="C121" s="42">
        <v>2003</v>
      </c>
      <c r="D121" s="41">
        <v>10945</v>
      </c>
      <c r="E121" s="41"/>
      <c r="F121" s="41">
        <v>60222</v>
      </c>
      <c r="G121" s="41">
        <v>2986</v>
      </c>
      <c r="H121" s="41">
        <v>74153</v>
      </c>
      <c r="J121" s="55" t="s">
        <v>3</v>
      </c>
      <c r="K121" s="19">
        <v>252.614722</v>
      </c>
      <c r="M121" s="55"/>
      <c r="N121" s="56"/>
      <c r="O121" s="56"/>
    </row>
    <row r="122" spans="3:15" ht="12.75">
      <c r="C122" s="42">
        <v>2004</v>
      </c>
      <c r="D122" s="41">
        <v>36945</v>
      </c>
      <c r="E122" s="41"/>
      <c r="F122" s="41">
        <v>73054</v>
      </c>
      <c r="G122" s="41">
        <v>5599</v>
      </c>
      <c r="H122" s="41">
        <v>115598</v>
      </c>
      <c r="J122" s="55" t="s">
        <v>40</v>
      </c>
      <c r="K122" s="19">
        <v>149.00700977</v>
      </c>
      <c r="M122" s="55"/>
      <c r="N122" s="56"/>
      <c r="O122" s="56"/>
    </row>
    <row r="123" spans="3:15" ht="12.75">
      <c r="C123" s="42">
        <v>2005</v>
      </c>
      <c r="D123" s="41">
        <v>57315</v>
      </c>
      <c r="E123" s="41"/>
      <c r="F123" s="41">
        <v>155180</v>
      </c>
      <c r="G123" s="41">
        <v>6296</v>
      </c>
      <c r="H123" s="41">
        <v>218791</v>
      </c>
      <c r="J123" s="55" t="s">
        <v>17</v>
      </c>
      <c r="K123" s="19">
        <v>85.153</v>
      </c>
      <c r="M123" s="55"/>
      <c r="N123" s="56"/>
      <c r="O123" s="56"/>
    </row>
    <row r="124" spans="3:15" ht="12.75">
      <c r="C124" s="42">
        <v>2006</v>
      </c>
      <c r="D124" s="41">
        <v>36308</v>
      </c>
      <c r="E124" s="41">
        <v>6829</v>
      </c>
      <c r="F124" s="41">
        <v>85006</v>
      </c>
      <c r="G124" s="41">
        <v>17038</v>
      </c>
      <c r="H124" s="41">
        <v>145181</v>
      </c>
      <c r="J124" s="55" t="s">
        <v>6</v>
      </c>
      <c r="K124" s="19">
        <v>73.848447</v>
      </c>
      <c r="M124" s="55"/>
      <c r="N124" s="56"/>
      <c r="O124" s="56"/>
    </row>
    <row r="125" spans="3:15" ht="12.75">
      <c r="C125" s="42">
        <v>2007</v>
      </c>
      <c r="D125" s="41">
        <v>58189</v>
      </c>
      <c r="E125" s="41">
        <v>7292</v>
      </c>
      <c r="F125" s="41">
        <v>169769</v>
      </c>
      <c r="G125" s="41">
        <v>25440</v>
      </c>
      <c r="H125" s="41">
        <v>260690</v>
      </c>
      <c r="J125" s="55" t="s">
        <v>9</v>
      </c>
      <c r="K125" s="19">
        <v>29.517</v>
      </c>
      <c r="M125" s="55"/>
      <c r="N125" s="56"/>
      <c r="O125" s="56"/>
    </row>
    <row r="126" spans="3:15" ht="12.75">
      <c r="C126" s="42">
        <v>2008</v>
      </c>
      <c r="D126" s="41">
        <v>60058.01591</v>
      </c>
      <c r="E126" s="41">
        <v>34857.04788</v>
      </c>
      <c r="F126" s="41">
        <v>101827.70222</v>
      </c>
      <c r="G126" s="41">
        <v>14129.41569</v>
      </c>
      <c r="H126" s="41">
        <v>210872.18170000002</v>
      </c>
      <c r="J126" s="55" t="s">
        <v>8</v>
      </c>
      <c r="K126" s="19">
        <v>27.945</v>
      </c>
      <c r="M126" s="55"/>
      <c r="N126" s="56"/>
      <c r="O126" s="56"/>
    </row>
    <row r="127" spans="3:15" ht="12.75">
      <c r="C127" s="42">
        <v>2009</v>
      </c>
      <c r="D127" s="41">
        <v>72619.00033</v>
      </c>
      <c r="E127" s="41">
        <v>39251.68291</v>
      </c>
      <c r="F127" s="41">
        <v>47179.30755</v>
      </c>
      <c r="G127" s="41">
        <v>15538.31502</v>
      </c>
      <c r="H127" s="41">
        <v>174588.30581000002</v>
      </c>
      <c r="J127" s="55" t="s">
        <v>12</v>
      </c>
      <c r="K127" s="19">
        <v>22.198</v>
      </c>
      <c r="M127" s="55"/>
      <c r="N127" s="56"/>
      <c r="O127" s="56"/>
    </row>
    <row r="128" spans="3:15" ht="12.75">
      <c r="C128" s="43" t="s">
        <v>21</v>
      </c>
      <c r="D128" s="44">
        <v>3181</v>
      </c>
      <c r="E128" s="44">
        <v>10857.099999999999</v>
      </c>
      <c r="F128" s="44">
        <v>24447.65</v>
      </c>
      <c r="G128" s="44">
        <v>2152.5</v>
      </c>
      <c r="H128" s="44">
        <v>40638.25</v>
      </c>
      <c r="J128" s="18" t="s">
        <v>61</v>
      </c>
      <c r="K128" s="19">
        <f>81749.8822567908/1000</f>
        <v>81.74988225679081</v>
      </c>
      <c r="M128" s="57"/>
      <c r="N128" s="56"/>
      <c r="O128" s="56"/>
    </row>
    <row r="129" spans="3:15" ht="12.75">
      <c r="C129" s="42">
        <v>2002</v>
      </c>
      <c r="D129" s="41">
        <v>929</v>
      </c>
      <c r="E129" s="41">
        <v>1510.1</v>
      </c>
      <c r="F129" s="41">
        <v>2284.5</v>
      </c>
      <c r="G129" s="41"/>
      <c r="H129" s="41">
        <v>4723.6</v>
      </c>
      <c r="K129" s="29"/>
      <c r="M129" s="55"/>
      <c r="N129" s="56"/>
      <c r="O129" s="56"/>
    </row>
    <row r="130" spans="3:15" ht="12.75">
      <c r="C130" s="42">
        <v>2003</v>
      </c>
      <c r="D130" s="41">
        <v>1080</v>
      </c>
      <c r="E130" s="41">
        <v>1510.1</v>
      </c>
      <c r="F130" s="41">
        <v>2284.5</v>
      </c>
      <c r="G130" s="41"/>
      <c r="H130" s="41">
        <v>4874.6</v>
      </c>
      <c r="J130" s="8" t="s">
        <v>88</v>
      </c>
      <c r="K130" s="13"/>
      <c r="M130" s="55"/>
      <c r="N130" s="56"/>
      <c r="O130" s="56"/>
    </row>
    <row r="131" spans="3:15" ht="12.75">
      <c r="C131" s="42">
        <v>2004</v>
      </c>
      <c r="D131" s="41">
        <v>73</v>
      </c>
      <c r="E131" s="41">
        <v>807.95</v>
      </c>
      <c r="F131" s="41">
        <v>2295.75</v>
      </c>
      <c r="G131" s="41">
        <v>36.75</v>
      </c>
      <c r="H131" s="41">
        <v>3213.45</v>
      </c>
      <c r="J131" s="8" t="s">
        <v>87</v>
      </c>
      <c r="K131" s="13"/>
      <c r="M131" s="55"/>
      <c r="N131" s="56"/>
      <c r="O131" s="56"/>
    </row>
    <row r="132" spans="3:15" ht="12.75">
      <c r="C132" s="42">
        <v>2005</v>
      </c>
      <c r="D132" s="41">
        <v>381</v>
      </c>
      <c r="E132" s="41">
        <v>807.95</v>
      </c>
      <c r="F132" s="41">
        <v>2295.8999999999996</v>
      </c>
      <c r="G132" s="41">
        <v>36.75</v>
      </c>
      <c r="H132" s="41">
        <v>3521.5999999999995</v>
      </c>
      <c r="J132" s="8"/>
      <c r="K132" s="38" t="s">
        <v>82</v>
      </c>
      <c r="M132" s="55"/>
      <c r="N132" s="56"/>
      <c r="O132" s="56"/>
    </row>
    <row r="133" spans="3:16" ht="12.75">
      <c r="C133" s="42">
        <v>2006</v>
      </c>
      <c r="D133" s="41">
        <v>411</v>
      </c>
      <c r="E133" s="41">
        <v>256</v>
      </c>
      <c r="F133" s="41">
        <v>9325</v>
      </c>
      <c r="G133" s="41">
        <v>100.8</v>
      </c>
      <c r="H133" s="41">
        <v>10092.8</v>
      </c>
      <c r="J133" s="55" t="s">
        <v>5</v>
      </c>
      <c r="K133" s="19">
        <v>971.5576340000001</v>
      </c>
      <c r="M133" s="55"/>
      <c r="N133" s="56"/>
      <c r="O133" s="56"/>
      <c r="P133" s="56"/>
    </row>
    <row r="134" spans="3:16" ht="12.75">
      <c r="C134" s="42">
        <v>2007</v>
      </c>
      <c r="D134" s="41">
        <v>307</v>
      </c>
      <c r="E134" s="41">
        <v>696</v>
      </c>
      <c r="F134" s="41">
        <v>-78</v>
      </c>
      <c r="G134" s="41">
        <v>95.2</v>
      </c>
      <c r="H134" s="41">
        <v>1020.2</v>
      </c>
      <c r="J134" s="55" t="s">
        <v>4</v>
      </c>
      <c r="K134" s="19">
        <v>819.036</v>
      </c>
      <c r="M134" s="55"/>
      <c r="N134" s="56"/>
      <c r="O134" s="56"/>
      <c r="P134" s="56"/>
    </row>
    <row r="135" spans="3:16" ht="12.75">
      <c r="C135" s="42">
        <v>2008</v>
      </c>
      <c r="D135" s="41"/>
      <c r="E135" s="41">
        <v>1703</v>
      </c>
      <c r="F135" s="41">
        <v>3999</v>
      </c>
      <c r="G135" s="41">
        <v>3</v>
      </c>
      <c r="H135" s="41">
        <v>5705</v>
      </c>
      <c r="J135" s="55" t="s">
        <v>3</v>
      </c>
      <c r="K135" s="19">
        <v>702.686484</v>
      </c>
      <c r="M135" s="55"/>
      <c r="N135" s="56"/>
      <c r="O135" s="56"/>
      <c r="P135" s="56"/>
    </row>
    <row r="136" spans="3:16" ht="12.75">
      <c r="C136" s="42">
        <v>2009</v>
      </c>
      <c r="D136" s="41"/>
      <c r="E136" s="41">
        <v>3566</v>
      </c>
      <c r="F136" s="41">
        <v>2041</v>
      </c>
      <c r="G136" s="41">
        <v>1880</v>
      </c>
      <c r="H136" s="41">
        <v>7487</v>
      </c>
      <c r="J136" s="55" t="s">
        <v>2</v>
      </c>
      <c r="K136" s="19">
        <v>694.043</v>
      </c>
      <c r="M136" s="55"/>
      <c r="N136" s="56"/>
      <c r="O136" s="56"/>
      <c r="P136" s="56"/>
    </row>
    <row r="137" spans="3:16" ht="12.75">
      <c r="C137" s="43" t="s">
        <v>2</v>
      </c>
      <c r="D137" s="44">
        <v>2282494</v>
      </c>
      <c r="E137" s="44">
        <v>360289</v>
      </c>
      <c r="F137" s="44">
        <v>1228790</v>
      </c>
      <c r="G137" s="44">
        <v>957207</v>
      </c>
      <c r="H137" s="44">
        <v>4828780</v>
      </c>
      <c r="J137" s="55" t="s">
        <v>7</v>
      </c>
      <c r="K137" s="19">
        <v>238.622</v>
      </c>
      <c r="M137" s="55"/>
      <c r="N137" s="56"/>
      <c r="O137" s="56"/>
      <c r="P137" s="56"/>
    </row>
    <row r="138" spans="3:16" ht="12.75">
      <c r="C138" s="42">
        <v>2002</v>
      </c>
      <c r="D138" s="41">
        <v>66886</v>
      </c>
      <c r="E138" s="41">
        <v>25558</v>
      </c>
      <c r="F138" s="41">
        <v>768</v>
      </c>
      <c r="G138" s="41">
        <v>9420</v>
      </c>
      <c r="H138" s="41">
        <v>102632</v>
      </c>
      <c r="J138" s="55" t="s">
        <v>40</v>
      </c>
      <c r="K138" s="19">
        <v>223.11574056</v>
      </c>
      <c r="M138" s="55"/>
      <c r="N138" s="56"/>
      <c r="O138" s="56"/>
      <c r="P138" s="56"/>
    </row>
    <row r="139" spans="3:16" ht="12.75">
      <c r="C139" s="42">
        <v>2003</v>
      </c>
      <c r="D139" s="41">
        <v>97800</v>
      </c>
      <c r="E139" s="41">
        <v>35664</v>
      </c>
      <c r="F139" s="41">
        <v>18484</v>
      </c>
      <c r="G139" s="41">
        <v>23580</v>
      </c>
      <c r="H139" s="41">
        <v>175528</v>
      </c>
      <c r="J139" s="55" t="s">
        <v>6</v>
      </c>
      <c r="K139" s="19">
        <v>203.210324</v>
      </c>
      <c r="M139" s="55"/>
      <c r="N139" s="56"/>
      <c r="O139" s="56"/>
      <c r="P139" s="56"/>
    </row>
    <row r="140" spans="3:16" ht="12.75">
      <c r="C140" s="42">
        <v>2004</v>
      </c>
      <c r="D140" s="41">
        <v>245161</v>
      </c>
      <c r="E140" s="41">
        <v>31980</v>
      </c>
      <c r="F140" s="41">
        <v>98293</v>
      </c>
      <c r="G140" s="41">
        <v>55196</v>
      </c>
      <c r="H140" s="41">
        <v>430630</v>
      </c>
      <c r="J140" s="55" t="s">
        <v>17</v>
      </c>
      <c r="K140" s="19">
        <v>128.381</v>
      </c>
      <c r="M140" s="55"/>
      <c r="N140" s="56"/>
      <c r="O140" s="56"/>
      <c r="P140" s="56"/>
    </row>
    <row r="141" spans="3:16" ht="12.75">
      <c r="C141" s="42">
        <v>2005</v>
      </c>
      <c r="D141" s="41">
        <v>440766</v>
      </c>
      <c r="E141" s="41">
        <v>35423</v>
      </c>
      <c r="F141" s="41">
        <v>206820</v>
      </c>
      <c r="G141" s="41">
        <v>58499</v>
      </c>
      <c r="H141" s="41">
        <v>741508</v>
      </c>
      <c r="J141" s="55" t="s">
        <v>8</v>
      </c>
      <c r="K141" s="19">
        <v>107.69</v>
      </c>
      <c r="M141" s="55"/>
      <c r="N141" s="56"/>
      <c r="O141" s="56"/>
      <c r="P141" s="56"/>
    </row>
    <row r="142" spans="3:16" ht="12.75">
      <c r="C142" s="42">
        <v>2006</v>
      </c>
      <c r="D142" s="41">
        <v>356757</v>
      </c>
      <c r="E142" s="41">
        <v>52324</v>
      </c>
      <c r="F142" s="41">
        <v>160963</v>
      </c>
      <c r="G142" s="41">
        <v>55265</v>
      </c>
      <c r="H142" s="41">
        <v>625309</v>
      </c>
      <c r="J142" s="55" t="s">
        <v>12</v>
      </c>
      <c r="K142" s="19">
        <v>101.4932</v>
      </c>
      <c r="M142" s="55"/>
      <c r="N142" s="56"/>
      <c r="O142" s="56"/>
      <c r="P142" s="56"/>
    </row>
    <row r="143" spans="3:17" ht="12.75">
      <c r="C143" s="42">
        <v>2007</v>
      </c>
      <c r="D143" s="41">
        <v>317883</v>
      </c>
      <c r="E143" s="41">
        <v>72020</v>
      </c>
      <c r="F143" s="41">
        <v>156739</v>
      </c>
      <c r="G143" s="41">
        <v>129125</v>
      </c>
      <c r="H143" s="41">
        <v>675767</v>
      </c>
      <c r="J143" s="18" t="s">
        <v>61</v>
      </c>
      <c r="K143" s="19">
        <v>348.3620138280863</v>
      </c>
      <c r="M143" s="57"/>
      <c r="N143" s="56"/>
      <c r="O143" s="56"/>
      <c r="P143" s="56"/>
      <c r="Q143" s="29"/>
    </row>
    <row r="144" spans="3:11" ht="12.75">
      <c r="C144" s="42">
        <v>2008</v>
      </c>
      <c r="D144" s="41">
        <v>352917</v>
      </c>
      <c r="E144" s="41">
        <v>76839</v>
      </c>
      <c r="F144" s="41">
        <v>245498</v>
      </c>
      <c r="G144" s="41">
        <v>250013</v>
      </c>
      <c r="H144" s="41">
        <v>925267</v>
      </c>
      <c r="K144" s="29"/>
    </row>
    <row r="145" spans="3:10" ht="12.75">
      <c r="C145" s="42">
        <v>2009</v>
      </c>
      <c r="D145" s="41">
        <v>404324</v>
      </c>
      <c r="E145" s="41">
        <v>30481</v>
      </c>
      <c r="F145" s="41">
        <v>341225</v>
      </c>
      <c r="G145" s="41">
        <v>376109</v>
      </c>
      <c r="H145" s="41">
        <v>1152139</v>
      </c>
      <c r="J145" s="8" t="s">
        <v>89</v>
      </c>
    </row>
    <row r="146" spans="3:10" ht="12.75">
      <c r="C146" s="43" t="s">
        <v>15</v>
      </c>
      <c r="D146" s="44">
        <v>38832.649999999994</v>
      </c>
      <c r="E146" s="44">
        <v>17820.89</v>
      </c>
      <c r="F146" s="44">
        <v>4963.59</v>
      </c>
      <c r="G146" s="44">
        <v>39690.26</v>
      </c>
      <c r="H146" s="44">
        <v>101307.39</v>
      </c>
      <c r="J146" s="8" t="s">
        <v>56</v>
      </c>
    </row>
    <row r="147" spans="3:11" ht="12.75">
      <c r="C147" s="42">
        <v>2002</v>
      </c>
      <c r="D147" s="41">
        <v>348.2</v>
      </c>
      <c r="E147" s="41"/>
      <c r="F147" s="41"/>
      <c r="G147" s="41">
        <v>1894.9999999999998</v>
      </c>
      <c r="H147" s="41">
        <v>2243.2</v>
      </c>
      <c r="K147" s="8" t="s">
        <v>57</v>
      </c>
    </row>
    <row r="148" spans="3:11" ht="12.75">
      <c r="C148" s="42">
        <v>2003</v>
      </c>
      <c r="D148" s="41">
        <v>15.7</v>
      </c>
      <c r="E148" s="41"/>
      <c r="F148" s="41"/>
      <c r="G148" s="41">
        <v>2072</v>
      </c>
      <c r="H148" s="41">
        <v>2087.7</v>
      </c>
      <c r="J148" t="s">
        <v>36</v>
      </c>
      <c r="K148" s="40">
        <v>1091.0725713745658</v>
      </c>
    </row>
    <row r="149" spans="3:11" ht="12.75">
      <c r="C149" s="42">
        <v>2004</v>
      </c>
      <c r="D149" s="41">
        <v>1137</v>
      </c>
      <c r="E149" s="41"/>
      <c r="F149" s="41"/>
      <c r="G149" s="41">
        <v>3562.3</v>
      </c>
      <c r="H149" s="41">
        <v>4699.3</v>
      </c>
      <c r="J149" t="s">
        <v>37</v>
      </c>
      <c r="K149" s="40">
        <v>2207.50168443151</v>
      </c>
    </row>
    <row r="150" spans="3:11" ht="12.75">
      <c r="C150" s="42">
        <v>2005</v>
      </c>
      <c r="D150" s="41">
        <v>2094.9</v>
      </c>
      <c r="E150" s="41"/>
      <c r="F150" s="41"/>
      <c r="G150" s="41">
        <v>3018.4</v>
      </c>
      <c r="H150" s="41">
        <v>5113.3</v>
      </c>
      <c r="J150" t="s">
        <v>38</v>
      </c>
      <c r="K150" s="40">
        <v>2730.9907272744986</v>
      </c>
    </row>
    <row r="151" spans="3:11" ht="12.75">
      <c r="C151" s="42">
        <v>2006</v>
      </c>
      <c r="D151" s="41">
        <v>3035.1</v>
      </c>
      <c r="E151" s="41"/>
      <c r="F151" s="41"/>
      <c r="G151" s="41">
        <v>3553.0000000000005</v>
      </c>
      <c r="H151" s="41">
        <v>6588.1</v>
      </c>
      <c r="J151" t="s">
        <v>39</v>
      </c>
      <c r="K151" s="40">
        <v>3350.425720197574</v>
      </c>
    </row>
    <row r="152" spans="3:8" ht="12.75">
      <c r="C152" s="42">
        <v>2007</v>
      </c>
      <c r="D152" s="41">
        <v>5750.9</v>
      </c>
      <c r="E152" s="41"/>
      <c r="F152" s="41"/>
      <c r="G152" s="41">
        <v>4470.9</v>
      </c>
      <c r="H152" s="41">
        <v>10221.8</v>
      </c>
    </row>
    <row r="153" spans="3:10" ht="12.75">
      <c r="C153" s="42">
        <v>2008</v>
      </c>
      <c r="D153" s="41">
        <v>10565.12</v>
      </c>
      <c r="E153" s="41">
        <v>5922.97</v>
      </c>
      <c r="F153" s="41">
        <v>2487.1400000000003</v>
      </c>
      <c r="G153" s="41">
        <v>11516.470000000001</v>
      </c>
      <c r="H153" s="41">
        <v>30491.7</v>
      </c>
      <c r="J153" s="8" t="s">
        <v>91</v>
      </c>
    </row>
    <row r="154" spans="3:16" ht="12.75">
      <c r="C154" s="42">
        <v>2009</v>
      </c>
      <c r="D154" s="41">
        <v>15885.73</v>
      </c>
      <c r="E154" s="41">
        <v>11897.92</v>
      </c>
      <c r="F154" s="41">
        <v>2476.45</v>
      </c>
      <c r="G154" s="41">
        <v>9602.19</v>
      </c>
      <c r="H154" s="41">
        <v>39862.29</v>
      </c>
      <c r="J154" s="8" t="s">
        <v>92</v>
      </c>
      <c r="N154" s="58"/>
      <c r="O154" s="56"/>
      <c r="P154" s="56"/>
    </row>
    <row r="155" spans="3:16" ht="12.75">
      <c r="C155" s="43" t="s">
        <v>8</v>
      </c>
      <c r="D155" s="44">
        <v>45812</v>
      </c>
      <c r="E155" s="44">
        <v>296221</v>
      </c>
      <c r="F155" s="44">
        <v>106600</v>
      </c>
      <c r="G155" s="44">
        <v>117372</v>
      </c>
      <c r="H155" s="44">
        <v>566005</v>
      </c>
      <c r="K155" s="38" t="s">
        <v>82</v>
      </c>
      <c r="N155" s="58"/>
      <c r="O155" s="56"/>
      <c r="P155" s="56"/>
    </row>
    <row r="156" spans="3:16" ht="12.75">
      <c r="C156" s="42">
        <v>2002</v>
      </c>
      <c r="D156" s="41">
        <v>4103</v>
      </c>
      <c r="E156" s="41">
        <v>37860</v>
      </c>
      <c r="F156" s="41">
        <v>4072</v>
      </c>
      <c r="G156" s="41">
        <v>8344</v>
      </c>
      <c r="H156" s="41">
        <v>54379</v>
      </c>
      <c r="J156" s="58" t="s">
        <v>2</v>
      </c>
      <c r="K156" s="50">
        <v>757.241</v>
      </c>
      <c r="N156" s="58"/>
      <c r="O156" s="56"/>
      <c r="P156" s="56"/>
    </row>
    <row r="157" spans="3:16" ht="12.75">
      <c r="C157" s="42">
        <v>2003</v>
      </c>
      <c r="D157" s="41">
        <v>2950</v>
      </c>
      <c r="E157" s="41">
        <v>76944</v>
      </c>
      <c r="F157" s="41">
        <v>3144</v>
      </c>
      <c r="G157" s="41">
        <v>9478</v>
      </c>
      <c r="H157" s="41">
        <v>92516</v>
      </c>
      <c r="J157" s="58" t="s">
        <v>3</v>
      </c>
      <c r="K157" s="50">
        <v>711.163858</v>
      </c>
      <c r="N157" s="58"/>
      <c r="O157" s="56"/>
      <c r="P157" s="56"/>
    </row>
    <row r="158" spans="3:16" ht="12.75">
      <c r="C158" s="42">
        <v>2004</v>
      </c>
      <c r="D158" s="41">
        <v>6098</v>
      </c>
      <c r="E158" s="41">
        <v>24603</v>
      </c>
      <c r="F158" s="41">
        <v>19854</v>
      </c>
      <c r="G158" s="41">
        <v>12057</v>
      </c>
      <c r="H158" s="41">
        <v>62612</v>
      </c>
      <c r="J158" s="58" t="s">
        <v>9</v>
      </c>
      <c r="K158" s="50">
        <v>379.227</v>
      </c>
      <c r="N158" s="58"/>
      <c r="O158" s="56"/>
      <c r="P158" s="56"/>
    </row>
    <row r="159" spans="3:16" ht="12.75">
      <c r="C159" s="42">
        <v>2005</v>
      </c>
      <c r="D159" s="41">
        <v>3420</v>
      </c>
      <c r="E159" s="41">
        <v>24861</v>
      </c>
      <c r="F159" s="41">
        <v>18317</v>
      </c>
      <c r="G159" s="41">
        <v>14799</v>
      </c>
      <c r="H159" s="41">
        <v>61397</v>
      </c>
      <c r="J159" s="58" t="s">
        <v>7</v>
      </c>
      <c r="K159" s="50">
        <v>341.278</v>
      </c>
      <c r="N159" s="58"/>
      <c r="O159" s="56"/>
      <c r="P159" s="56"/>
    </row>
    <row r="160" spans="3:16" ht="12.75">
      <c r="C160" s="42">
        <v>2006</v>
      </c>
      <c r="D160" s="41">
        <v>6785</v>
      </c>
      <c r="E160" s="41">
        <v>11784</v>
      </c>
      <c r="F160" s="41">
        <v>13852</v>
      </c>
      <c r="G160" s="41">
        <v>15792</v>
      </c>
      <c r="H160" s="41">
        <v>48213</v>
      </c>
      <c r="J160" s="58" t="s">
        <v>4</v>
      </c>
      <c r="K160" s="50">
        <v>296.827</v>
      </c>
      <c r="N160" s="58"/>
      <c r="O160" s="56"/>
      <c r="P160" s="56"/>
    </row>
    <row r="161" spans="3:16" ht="12.75">
      <c r="C161" s="42">
        <v>2007</v>
      </c>
      <c r="D161" s="41">
        <v>5556</v>
      </c>
      <c r="E161" s="41">
        <v>40424</v>
      </c>
      <c r="F161" s="41">
        <v>19416</v>
      </c>
      <c r="G161" s="41">
        <v>17938</v>
      </c>
      <c r="H161" s="41">
        <v>83334</v>
      </c>
      <c r="J161" s="58" t="s">
        <v>6</v>
      </c>
      <c r="K161" s="50">
        <v>257.094</v>
      </c>
      <c r="N161" s="58"/>
      <c r="O161" s="56"/>
      <c r="P161" s="56"/>
    </row>
    <row r="162" spans="3:16" ht="12.75">
      <c r="C162" s="42">
        <v>2008</v>
      </c>
      <c r="D162" s="41">
        <v>4622</v>
      </c>
      <c r="E162" s="41">
        <v>34037</v>
      </c>
      <c r="F162" s="41">
        <v>9298</v>
      </c>
      <c r="G162" s="41">
        <v>16630</v>
      </c>
      <c r="H162" s="41">
        <v>64587</v>
      </c>
      <c r="J162" s="58" t="s">
        <v>40</v>
      </c>
      <c r="K162" s="50">
        <v>132.67701624</v>
      </c>
      <c r="N162" s="58"/>
      <c r="O162" s="56"/>
      <c r="P162" s="56"/>
    </row>
    <row r="163" spans="3:16" ht="12.75">
      <c r="C163" s="42">
        <v>2009</v>
      </c>
      <c r="D163" s="41">
        <v>12278</v>
      </c>
      <c r="E163" s="41">
        <v>45708</v>
      </c>
      <c r="F163" s="41">
        <v>18647</v>
      </c>
      <c r="G163" s="41">
        <v>22334</v>
      </c>
      <c r="H163" s="41">
        <v>98967</v>
      </c>
      <c r="J163" s="58" t="s">
        <v>22</v>
      </c>
      <c r="K163" s="50">
        <v>124.493</v>
      </c>
      <c r="N163" s="58"/>
      <c r="O163" s="56"/>
      <c r="P163" s="56"/>
    </row>
    <row r="164" spans="3:17" ht="12.75">
      <c r="C164" s="43" t="s">
        <v>28</v>
      </c>
      <c r="D164" s="44">
        <v>7646</v>
      </c>
      <c r="E164" s="44">
        <v>18</v>
      </c>
      <c r="F164" s="44">
        <v>125</v>
      </c>
      <c r="G164" s="44"/>
      <c r="H164" s="44">
        <v>7789</v>
      </c>
      <c r="J164" s="58" t="s">
        <v>5</v>
      </c>
      <c r="K164" s="50">
        <v>93.569572</v>
      </c>
      <c r="N164" s="59"/>
      <c r="O164" s="56"/>
      <c r="P164" s="56"/>
      <c r="Q164" s="29"/>
    </row>
    <row r="165" spans="3:16" ht="12.75">
      <c r="C165" s="42">
        <v>2003</v>
      </c>
      <c r="D165" s="41"/>
      <c r="E165" s="41"/>
      <c r="F165" s="41">
        <v>23</v>
      </c>
      <c r="G165" s="41"/>
      <c r="H165" s="41">
        <v>23</v>
      </c>
      <c r="J165" s="58" t="s">
        <v>25</v>
      </c>
      <c r="K165" s="50">
        <v>47.863</v>
      </c>
      <c r="N165" s="58"/>
      <c r="O165" s="56"/>
      <c r="P165" s="56"/>
    </row>
    <row r="166" spans="3:16" ht="12.75">
      <c r="C166" s="42">
        <v>2004</v>
      </c>
      <c r="D166" s="41">
        <v>923</v>
      </c>
      <c r="E166" s="41"/>
      <c r="F166" s="41">
        <v>20</v>
      </c>
      <c r="G166" s="41"/>
      <c r="H166" s="41">
        <v>943</v>
      </c>
      <c r="J166" s="18" t="s">
        <v>61</v>
      </c>
      <c r="K166" s="50">
        <v>208.9922739575743</v>
      </c>
      <c r="N166" s="58"/>
      <c r="O166" s="56"/>
      <c r="P166" s="56"/>
    </row>
    <row r="167" spans="3:16" ht="12.75">
      <c r="C167" s="42">
        <v>2005</v>
      </c>
      <c r="D167" s="41">
        <v>571</v>
      </c>
      <c r="E167" s="41"/>
      <c r="F167" s="41">
        <v>6</v>
      </c>
      <c r="G167" s="41"/>
      <c r="H167" s="41">
        <v>577</v>
      </c>
      <c r="K167" s="60"/>
      <c r="N167" s="58"/>
      <c r="O167" s="56"/>
      <c r="P167" s="56"/>
    </row>
    <row r="168" spans="3:16" ht="12.75">
      <c r="C168" s="42">
        <v>2006</v>
      </c>
      <c r="D168" s="41">
        <v>1137</v>
      </c>
      <c r="E168" s="41">
        <v>18</v>
      </c>
      <c r="F168" s="41">
        <v>11</v>
      </c>
      <c r="G168" s="41"/>
      <c r="H168" s="41">
        <v>1166</v>
      </c>
      <c r="N168" s="58"/>
      <c r="O168" s="56"/>
      <c r="P168" s="56"/>
    </row>
    <row r="169" spans="3:16" ht="12.75">
      <c r="C169" s="42">
        <v>2007</v>
      </c>
      <c r="D169" s="41">
        <v>1438</v>
      </c>
      <c r="E169" s="41"/>
      <c r="F169" s="41">
        <v>65</v>
      </c>
      <c r="G169" s="41"/>
      <c r="H169" s="41">
        <v>1503</v>
      </c>
      <c r="N169" s="58"/>
      <c r="O169" s="56"/>
      <c r="P169" s="56"/>
    </row>
    <row r="170" spans="3:16" ht="12.75">
      <c r="C170" s="42">
        <v>2008</v>
      </c>
      <c r="D170" s="41">
        <v>509</v>
      </c>
      <c r="E170" s="41"/>
      <c r="F170" s="41"/>
      <c r="G170" s="41"/>
      <c r="H170" s="41">
        <v>509</v>
      </c>
      <c r="N170" s="58"/>
      <c r="O170" s="56"/>
      <c r="P170" s="56"/>
    </row>
    <row r="171" spans="3:16" ht="12.75">
      <c r="C171" s="42">
        <v>2009</v>
      </c>
      <c r="D171" s="41">
        <v>3068</v>
      </c>
      <c r="E171" s="41"/>
      <c r="F171" s="41"/>
      <c r="G171" s="41"/>
      <c r="H171" s="41">
        <v>3068</v>
      </c>
      <c r="N171" s="58"/>
      <c r="O171" s="56"/>
      <c r="P171" s="56"/>
    </row>
    <row r="172" spans="3:16" ht="12.75">
      <c r="C172" s="43" t="s">
        <v>11</v>
      </c>
      <c r="D172" s="44">
        <v>144736</v>
      </c>
      <c r="E172" s="44">
        <v>106659</v>
      </c>
      <c r="F172" s="44">
        <v>79436.59516</v>
      </c>
      <c r="G172" s="44">
        <v>776130</v>
      </c>
      <c r="H172" s="44">
        <v>1106961.59516</v>
      </c>
      <c r="N172" s="58"/>
      <c r="O172" s="56"/>
      <c r="P172" s="56"/>
    </row>
    <row r="173" spans="3:16" ht="12.75">
      <c r="C173" s="42">
        <v>2002</v>
      </c>
      <c r="D173" s="41">
        <v>4527</v>
      </c>
      <c r="E173" s="41">
        <v>154</v>
      </c>
      <c r="F173" s="41">
        <v>22946.59516</v>
      </c>
      <c r="G173" s="41">
        <v>62550</v>
      </c>
      <c r="H173" s="41">
        <v>90177.59516</v>
      </c>
      <c r="N173" s="58"/>
      <c r="O173" s="56"/>
      <c r="P173" s="56"/>
    </row>
    <row r="174" spans="3:16" ht="12.75">
      <c r="C174" s="42">
        <v>2003</v>
      </c>
      <c r="D174" s="41">
        <v>10418</v>
      </c>
      <c r="E174" s="41"/>
      <c r="F174" s="41">
        <v>15232</v>
      </c>
      <c r="G174" s="41">
        <v>53990</v>
      </c>
      <c r="H174" s="41">
        <v>79640</v>
      </c>
      <c r="N174" s="58"/>
      <c r="O174" s="56"/>
      <c r="P174" s="56"/>
    </row>
    <row r="175" spans="3:16" ht="12.75">
      <c r="C175" s="42">
        <v>2004</v>
      </c>
      <c r="D175" s="41">
        <v>8125</v>
      </c>
      <c r="E175" s="41">
        <v>12806</v>
      </c>
      <c r="F175" s="41">
        <v>16011</v>
      </c>
      <c r="G175" s="41">
        <v>97474</v>
      </c>
      <c r="H175" s="41">
        <v>134416</v>
      </c>
      <c r="N175" s="58"/>
      <c r="O175" s="56"/>
      <c r="P175" s="56"/>
    </row>
    <row r="176" spans="3:16" ht="12.75">
      <c r="C176" s="42">
        <v>2005</v>
      </c>
      <c r="D176" s="41">
        <v>17097</v>
      </c>
      <c r="E176" s="41">
        <v>4172</v>
      </c>
      <c r="F176" s="41">
        <v>8558</v>
      </c>
      <c r="G176" s="41">
        <v>90260</v>
      </c>
      <c r="H176" s="41">
        <v>120087</v>
      </c>
      <c r="N176" s="58"/>
      <c r="O176" s="56"/>
      <c r="P176" s="56"/>
    </row>
    <row r="177" spans="3:16" ht="12.75">
      <c r="C177" s="42">
        <v>2006</v>
      </c>
      <c r="D177" s="41">
        <v>33591</v>
      </c>
      <c r="E177" s="41">
        <v>16195</v>
      </c>
      <c r="F177" s="41">
        <v>4283</v>
      </c>
      <c r="G177" s="41">
        <v>84599</v>
      </c>
      <c r="H177" s="41">
        <v>138668</v>
      </c>
      <c r="N177" s="58"/>
      <c r="O177" s="56"/>
      <c r="P177" s="56"/>
    </row>
    <row r="178" spans="3:16" ht="12.75">
      <c r="C178" s="42">
        <v>2007</v>
      </c>
      <c r="D178" s="41">
        <v>28305</v>
      </c>
      <c r="E178" s="41">
        <v>19989</v>
      </c>
      <c r="F178" s="41">
        <v>4819</v>
      </c>
      <c r="G178" s="41">
        <v>134930</v>
      </c>
      <c r="H178" s="41">
        <v>188043</v>
      </c>
      <c r="N178" s="58"/>
      <c r="O178" s="56"/>
      <c r="P178" s="56"/>
    </row>
    <row r="179" spans="3:16" ht="12.75">
      <c r="C179" s="42">
        <v>2008</v>
      </c>
      <c r="D179" s="41">
        <v>33729</v>
      </c>
      <c r="E179" s="41">
        <v>33549</v>
      </c>
      <c r="F179" s="41">
        <v>4682</v>
      </c>
      <c r="G179" s="41">
        <v>110080</v>
      </c>
      <c r="H179" s="41">
        <v>182040</v>
      </c>
      <c r="N179" s="58"/>
      <c r="O179" s="56"/>
      <c r="P179" s="56"/>
    </row>
    <row r="180" spans="3:16" ht="12.75">
      <c r="C180" s="42">
        <v>2009</v>
      </c>
      <c r="D180" s="41">
        <v>8944</v>
      </c>
      <c r="E180" s="41">
        <v>19794</v>
      </c>
      <c r="F180" s="41">
        <v>2905</v>
      </c>
      <c r="G180" s="41">
        <v>142247</v>
      </c>
      <c r="H180" s="41">
        <v>173890</v>
      </c>
      <c r="N180" s="58"/>
      <c r="O180" s="56"/>
      <c r="P180" s="56"/>
    </row>
    <row r="181" spans="3:16" ht="12.75">
      <c r="C181" s="43" t="s">
        <v>34</v>
      </c>
      <c r="D181" s="44">
        <v>36111.231</v>
      </c>
      <c r="E181" s="44">
        <v>250208.571</v>
      </c>
      <c r="F181" s="44">
        <v>30172.903000000002</v>
      </c>
      <c r="G181" s="44">
        <v>24330.169</v>
      </c>
      <c r="H181" s="44">
        <v>340822.87400000007</v>
      </c>
      <c r="N181" s="58"/>
      <c r="O181" s="56"/>
      <c r="P181" s="56"/>
    </row>
    <row r="182" spans="3:16" ht="12.75">
      <c r="C182" s="42">
        <v>2002</v>
      </c>
      <c r="D182" s="41">
        <v>5662.591</v>
      </c>
      <c r="E182" s="41">
        <v>1948.6180000000002</v>
      </c>
      <c r="F182" s="41">
        <v>2180.955</v>
      </c>
      <c r="G182" s="41">
        <v>285.87</v>
      </c>
      <c r="H182" s="41">
        <v>10078.034000000001</v>
      </c>
      <c r="N182" s="58"/>
      <c r="O182" s="56"/>
      <c r="P182" s="56"/>
    </row>
    <row r="183" spans="3:16" ht="12.75">
      <c r="C183" s="42">
        <v>2003</v>
      </c>
      <c r="D183" s="41"/>
      <c r="E183" s="41">
        <v>1685.181</v>
      </c>
      <c r="F183" s="41">
        <v>1199.975</v>
      </c>
      <c r="G183" s="41">
        <v>303.907</v>
      </c>
      <c r="H183" s="41">
        <v>3189.063</v>
      </c>
      <c r="N183" s="58"/>
      <c r="O183" s="56"/>
      <c r="P183" s="56"/>
    </row>
    <row r="184" spans="3:8" ht="12.75">
      <c r="C184" s="42">
        <v>2004</v>
      </c>
      <c r="D184" s="41">
        <v>3923.453</v>
      </c>
      <c r="E184" s="41">
        <v>49372.518</v>
      </c>
      <c r="F184" s="41">
        <v>938.393</v>
      </c>
      <c r="G184" s="41">
        <v>1136.9320000000002</v>
      </c>
      <c r="H184" s="41">
        <v>55371.296</v>
      </c>
    </row>
    <row r="185" spans="3:8" ht="12.75">
      <c r="C185" s="42">
        <v>2005</v>
      </c>
      <c r="D185" s="41">
        <v>3252.562</v>
      </c>
      <c r="E185" s="41">
        <v>51442.549</v>
      </c>
      <c r="F185" s="41">
        <v>3171.055</v>
      </c>
      <c r="G185" s="41">
        <v>2762.458</v>
      </c>
      <c r="H185" s="41">
        <v>60628.623999999996</v>
      </c>
    </row>
    <row r="186" spans="3:8" ht="12.75">
      <c r="C186" s="42">
        <v>2006</v>
      </c>
      <c r="D186" s="41">
        <v>9219.387</v>
      </c>
      <c r="E186" s="41">
        <v>42964.858</v>
      </c>
      <c r="F186" s="41">
        <v>5582.468</v>
      </c>
      <c r="G186" s="41">
        <v>5241.657</v>
      </c>
      <c r="H186" s="41">
        <v>63008.37</v>
      </c>
    </row>
    <row r="187" spans="3:8" ht="12.75">
      <c r="C187" s="42">
        <v>2007</v>
      </c>
      <c r="D187" s="41">
        <v>3622.19</v>
      </c>
      <c r="E187" s="41">
        <v>37217.43000000001</v>
      </c>
      <c r="F187" s="41">
        <v>5211.721</v>
      </c>
      <c r="G187" s="41">
        <v>3406.749</v>
      </c>
      <c r="H187" s="41">
        <v>49458.09000000001</v>
      </c>
    </row>
    <row r="188" spans="3:8" ht="12.75">
      <c r="C188" s="42">
        <v>2008</v>
      </c>
      <c r="D188" s="41">
        <v>6777.573</v>
      </c>
      <c r="E188" s="41">
        <v>37646.915</v>
      </c>
      <c r="F188" s="41">
        <v>7342.377</v>
      </c>
      <c r="G188" s="41">
        <v>6459.502</v>
      </c>
      <c r="H188" s="41">
        <v>58226.367</v>
      </c>
    </row>
    <row r="189" spans="3:8" ht="12.75">
      <c r="C189" s="42">
        <v>2009</v>
      </c>
      <c r="D189" s="41">
        <v>3653.475</v>
      </c>
      <c r="E189" s="41">
        <v>27930.502</v>
      </c>
      <c r="F189" s="41">
        <v>4545.959</v>
      </c>
      <c r="G189" s="41">
        <v>4733.094</v>
      </c>
      <c r="H189" s="41">
        <v>40863.03</v>
      </c>
    </row>
    <row r="190" spans="3:8" ht="12.75">
      <c r="C190" s="43" t="s">
        <v>6</v>
      </c>
      <c r="D190" s="44">
        <v>724816</v>
      </c>
      <c r="E190" s="44">
        <v>275901.595</v>
      </c>
      <c r="F190" s="44">
        <v>181368.37</v>
      </c>
      <c r="G190" s="44">
        <v>73070.77200000001</v>
      </c>
      <c r="H190" s="44">
        <v>1255156.737</v>
      </c>
    </row>
    <row r="191" spans="3:8" ht="12.75">
      <c r="C191" s="42">
        <v>2002</v>
      </c>
      <c r="D191" s="41">
        <v>65720</v>
      </c>
      <c r="E191" s="41"/>
      <c r="F191" s="41">
        <v>14817.826000000001</v>
      </c>
      <c r="G191" s="41">
        <v>5591.01</v>
      </c>
      <c r="H191" s="41">
        <v>86128.836</v>
      </c>
    </row>
    <row r="192" spans="3:8" ht="12.75">
      <c r="C192" s="42">
        <v>2003</v>
      </c>
      <c r="D192" s="41">
        <v>71132</v>
      </c>
      <c r="E192" s="41">
        <v>17630.468</v>
      </c>
      <c r="F192" s="41">
        <v>16584.84</v>
      </c>
      <c r="G192" s="41">
        <v>3487.17</v>
      </c>
      <c r="H192" s="41">
        <v>108834.47799999999</v>
      </c>
    </row>
    <row r="193" spans="3:8" ht="12.75">
      <c r="C193" s="42">
        <v>2004</v>
      </c>
      <c r="D193" s="41">
        <v>80520</v>
      </c>
      <c r="E193" s="41">
        <v>10274.536</v>
      </c>
      <c r="F193" s="41">
        <v>13808.679000000002</v>
      </c>
      <c r="G193" s="41">
        <v>5757.917000000001</v>
      </c>
      <c r="H193" s="41">
        <v>110361.132</v>
      </c>
    </row>
    <row r="194" spans="3:8" ht="12.75">
      <c r="C194" s="42">
        <v>2005</v>
      </c>
      <c r="D194" s="41">
        <v>86130</v>
      </c>
      <c r="E194" s="41">
        <v>3621.125</v>
      </c>
      <c r="F194" s="41">
        <v>22509.898</v>
      </c>
      <c r="G194" s="41">
        <v>8345.58</v>
      </c>
      <c r="H194" s="41">
        <v>120606.603</v>
      </c>
    </row>
    <row r="195" spans="3:8" ht="12.75">
      <c r="C195" s="42">
        <v>2006</v>
      </c>
      <c r="D195" s="41">
        <v>79571</v>
      </c>
      <c r="E195" s="41">
        <v>50981.492</v>
      </c>
      <c r="F195" s="41">
        <v>12965.964</v>
      </c>
      <c r="G195" s="41">
        <v>10381.97</v>
      </c>
      <c r="H195" s="41">
        <v>153900.426</v>
      </c>
    </row>
    <row r="196" spans="3:8" ht="12.75">
      <c r="C196" s="42">
        <v>2007</v>
      </c>
      <c r="D196" s="41">
        <v>84649</v>
      </c>
      <c r="E196" s="41">
        <v>64032.097</v>
      </c>
      <c r="F196" s="41">
        <v>26832.716</v>
      </c>
      <c r="G196" s="41">
        <v>10189.125000000004</v>
      </c>
      <c r="H196" s="41">
        <v>185702.93800000002</v>
      </c>
    </row>
    <row r="197" spans="3:8" ht="12.75">
      <c r="C197" s="42">
        <v>2008</v>
      </c>
      <c r="D197" s="41">
        <v>130146</v>
      </c>
      <c r="E197" s="41">
        <v>67845.934</v>
      </c>
      <c r="F197" s="41">
        <v>35943.786</v>
      </c>
      <c r="G197" s="41">
        <v>9832</v>
      </c>
      <c r="H197" s="41">
        <v>243767.72</v>
      </c>
    </row>
    <row r="198" spans="3:8" ht="12.75">
      <c r="C198" s="42">
        <v>2009</v>
      </c>
      <c r="D198" s="41">
        <v>126948</v>
      </c>
      <c r="E198" s="41">
        <v>61515.943</v>
      </c>
      <c r="F198" s="41">
        <v>37904.661</v>
      </c>
      <c r="G198" s="41">
        <v>19486</v>
      </c>
      <c r="H198" s="41">
        <v>245854.604</v>
      </c>
    </row>
    <row r="199" spans="3:8" ht="12.75">
      <c r="C199" s="43" t="s">
        <v>4</v>
      </c>
      <c r="D199" s="44">
        <v>749976</v>
      </c>
      <c r="E199" s="44">
        <v>1034870</v>
      </c>
      <c r="F199" s="44">
        <v>714295</v>
      </c>
      <c r="G199" s="44">
        <v>134223</v>
      </c>
      <c r="H199" s="44">
        <v>2633364</v>
      </c>
    </row>
    <row r="200" spans="3:8" ht="12.75">
      <c r="C200" s="42">
        <v>2002</v>
      </c>
      <c r="D200" s="41">
        <v>32548</v>
      </c>
      <c r="E200" s="41">
        <v>14553</v>
      </c>
      <c r="F200" s="41">
        <v>40320</v>
      </c>
      <c r="G200" s="41">
        <v>5920</v>
      </c>
      <c r="H200" s="41">
        <v>93341</v>
      </c>
    </row>
    <row r="201" spans="3:8" ht="12.75">
      <c r="C201" s="42">
        <v>2003</v>
      </c>
      <c r="D201" s="41">
        <v>40550</v>
      </c>
      <c r="E201" s="41">
        <v>22410</v>
      </c>
      <c r="F201" s="41">
        <v>24412</v>
      </c>
      <c r="G201" s="41">
        <v>6162</v>
      </c>
      <c r="H201" s="41">
        <v>93534</v>
      </c>
    </row>
    <row r="202" spans="3:8" ht="12.75">
      <c r="C202" s="42">
        <v>2004</v>
      </c>
      <c r="D202" s="41">
        <v>66910</v>
      </c>
      <c r="E202" s="41">
        <v>20626</v>
      </c>
      <c r="F202" s="41">
        <v>40124</v>
      </c>
      <c r="G202" s="41">
        <v>5997</v>
      </c>
      <c r="H202" s="41">
        <v>133657</v>
      </c>
    </row>
    <row r="203" spans="3:8" ht="12.75">
      <c r="C203" s="42">
        <v>2005</v>
      </c>
      <c r="D203" s="41">
        <v>72506</v>
      </c>
      <c r="E203" s="41">
        <v>66149</v>
      </c>
      <c r="F203" s="41">
        <v>104835</v>
      </c>
      <c r="G203" s="41">
        <v>9750</v>
      </c>
      <c r="H203" s="41">
        <v>253240</v>
      </c>
    </row>
    <row r="204" spans="3:8" ht="12.75">
      <c r="C204" s="42">
        <v>2006</v>
      </c>
      <c r="D204" s="41">
        <v>112970</v>
      </c>
      <c r="E204" s="41">
        <v>164704</v>
      </c>
      <c r="F204" s="41">
        <v>60678</v>
      </c>
      <c r="G204" s="41">
        <v>19733</v>
      </c>
      <c r="H204" s="41">
        <v>358085</v>
      </c>
    </row>
    <row r="205" spans="3:8" ht="12.75">
      <c r="C205" s="42">
        <v>2007</v>
      </c>
      <c r="D205" s="41">
        <v>127665</v>
      </c>
      <c r="E205" s="41">
        <v>221555</v>
      </c>
      <c r="F205" s="41">
        <v>149763</v>
      </c>
      <c r="G205" s="41">
        <v>22920</v>
      </c>
      <c r="H205" s="41">
        <v>521903</v>
      </c>
    </row>
    <row r="206" spans="3:8" ht="12.75">
      <c r="C206" s="42">
        <v>2008</v>
      </c>
      <c r="D206" s="41">
        <v>152411</v>
      </c>
      <c r="E206" s="41">
        <v>241553</v>
      </c>
      <c r="F206" s="41">
        <v>164701</v>
      </c>
      <c r="G206" s="41">
        <v>30962</v>
      </c>
      <c r="H206" s="41">
        <v>589627</v>
      </c>
    </row>
    <row r="207" spans="3:8" ht="12.75">
      <c r="C207" s="42">
        <v>2009</v>
      </c>
      <c r="D207" s="41">
        <v>144416</v>
      </c>
      <c r="E207" s="41">
        <v>283320</v>
      </c>
      <c r="F207" s="41">
        <v>129462</v>
      </c>
      <c r="G207" s="41">
        <v>32779</v>
      </c>
      <c r="H207" s="41">
        <v>589977</v>
      </c>
    </row>
    <row r="208" spans="3:8" ht="12.75">
      <c r="C208" s="43" t="s">
        <v>17</v>
      </c>
      <c r="D208" s="44">
        <v>63925.8</v>
      </c>
      <c r="E208" s="44">
        <v>103622</v>
      </c>
      <c r="F208" s="44">
        <v>358734.38138</v>
      </c>
      <c r="G208" s="44">
        <v>128</v>
      </c>
      <c r="H208" s="44">
        <v>526410.18138</v>
      </c>
    </row>
    <row r="209" spans="3:8" ht="12.75">
      <c r="C209" s="42">
        <v>2002</v>
      </c>
      <c r="D209" s="41">
        <v>127</v>
      </c>
      <c r="E209" s="41">
        <v>2</v>
      </c>
      <c r="F209" s="41">
        <v>37201.351</v>
      </c>
      <c r="G209" s="41">
        <v>84</v>
      </c>
      <c r="H209" s="41">
        <v>37414.351</v>
      </c>
    </row>
    <row r="210" spans="3:8" ht="12.75">
      <c r="C210" s="42">
        <v>2003</v>
      </c>
      <c r="D210" s="41">
        <v>4023.1</v>
      </c>
      <c r="E210" s="41">
        <v>1222</v>
      </c>
      <c r="F210" s="41">
        <v>54173.487</v>
      </c>
      <c r="G210" s="41">
        <v>791</v>
      </c>
      <c r="H210" s="41">
        <v>60209.587</v>
      </c>
    </row>
    <row r="211" spans="3:8" ht="12.75">
      <c r="C211" s="42">
        <v>2004</v>
      </c>
      <c r="D211" s="41">
        <v>4567</v>
      </c>
      <c r="E211" s="41">
        <v>15993</v>
      </c>
      <c r="F211" s="41">
        <v>49099.654</v>
      </c>
      <c r="G211" s="41">
        <v>3673</v>
      </c>
      <c r="H211" s="41">
        <v>73332.65400000001</v>
      </c>
    </row>
    <row r="212" spans="3:8" ht="12.75">
      <c r="C212" s="42">
        <v>2005</v>
      </c>
      <c r="D212" s="41">
        <v>7746</v>
      </c>
      <c r="E212" s="41">
        <v>10322</v>
      </c>
      <c r="F212" s="41">
        <v>74417.69900000001</v>
      </c>
      <c r="G212" s="41">
        <v>-14378</v>
      </c>
      <c r="H212" s="41">
        <v>78107.69900000001</v>
      </c>
    </row>
    <row r="213" spans="3:8" ht="12.75">
      <c r="C213" s="42">
        <v>2006</v>
      </c>
      <c r="D213" s="41">
        <v>1650.7</v>
      </c>
      <c r="E213" s="41">
        <v>10374</v>
      </c>
      <c r="F213" s="41">
        <v>26386.550379999997</v>
      </c>
      <c r="G213" s="41">
        <v>1040</v>
      </c>
      <c r="H213" s="41">
        <v>39451.25038</v>
      </c>
    </row>
    <row r="214" spans="3:8" ht="12.75">
      <c r="C214" s="42">
        <v>2007</v>
      </c>
      <c r="D214" s="41">
        <v>22518</v>
      </c>
      <c r="E214" s="41">
        <v>22481</v>
      </c>
      <c r="F214" s="41">
        <v>32302.64</v>
      </c>
      <c r="G214" s="41">
        <v>-455</v>
      </c>
      <c r="H214" s="41">
        <v>76846.64</v>
      </c>
    </row>
    <row r="215" spans="3:8" ht="12.75">
      <c r="C215" s="42">
        <v>2008</v>
      </c>
      <c r="D215" s="41">
        <v>12297</v>
      </c>
      <c r="E215" s="41">
        <v>16735</v>
      </c>
      <c r="F215" s="41">
        <v>46773</v>
      </c>
      <c r="G215" s="41">
        <v>4710</v>
      </c>
      <c r="H215" s="41">
        <v>80515</v>
      </c>
    </row>
    <row r="216" spans="3:8" ht="12.75">
      <c r="C216" s="42">
        <v>2009</v>
      </c>
      <c r="D216" s="41">
        <v>10997</v>
      </c>
      <c r="E216" s="41">
        <v>26493</v>
      </c>
      <c r="F216" s="41">
        <v>38380</v>
      </c>
      <c r="G216" s="41">
        <v>4663</v>
      </c>
      <c r="H216" s="41">
        <v>80533</v>
      </c>
    </row>
    <row r="217" spans="3:8" ht="12.75">
      <c r="C217" s="43" t="s">
        <v>32</v>
      </c>
      <c r="D217" s="44">
        <v>7953</v>
      </c>
      <c r="E217" s="44">
        <v>7647.300000000001</v>
      </c>
      <c r="F217" s="44">
        <v>7925.599999999999</v>
      </c>
      <c r="G217" s="44">
        <v>4744</v>
      </c>
      <c r="H217" s="44">
        <v>28269.9</v>
      </c>
    </row>
    <row r="218" spans="3:8" ht="12.75">
      <c r="C218" s="42">
        <v>2002</v>
      </c>
      <c r="D218" s="41">
        <v>100</v>
      </c>
      <c r="E218" s="41"/>
      <c r="F218" s="41">
        <v>551</v>
      </c>
      <c r="G218" s="41"/>
      <c r="H218" s="41">
        <v>651</v>
      </c>
    </row>
    <row r="219" spans="3:8" ht="12.75">
      <c r="C219" s="42">
        <v>2003</v>
      </c>
      <c r="D219" s="41">
        <v>424</v>
      </c>
      <c r="E219" s="41"/>
      <c r="F219" s="41">
        <v>456</v>
      </c>
      <c r="G219" s="41"/>
      <c r="H219" s="41">
        <v>880</v>
      </c>
    </row>
    <row r="220" spans="3:8" ht="12.75">
      <c r="C220" s="42">
        <v>2004</v>
      </c>
      <c r="D220" s="41">
        <v>850</v>
      </c>
      <c r="E220" s="41"/>
      <c r="F220" s="41">
        <v>669</v>
      </c>
      <c r="G220" s="41"/>
      <c r="H220" s="41">
        <v>1519</v>
      </c>
    </row>
    <row r="221" spans="3:8" ht="12.75">
      <c r="C221" s="42">
        <v>2005</v>
      </c>
      <c r="D221" s="41">
        <v>1550</v>
      </c>
      <c r="E221" s="41"/>
      <c r="F221" s="41">
        <v>767</v>
      </c>
      <c r="G221" s="41"/>
      <c r="H221" s="41">
        <v>2317</v>
      </c>
    </row>
    <row r="222" spans="3:8" ht="12.75">
      <c r="C222" s="42">
        <v>2006</v>
      </c>
      <c r="D222" s="41">
        <v>285</v>
      </c>
      <c r="E222" s="41">
        <v>1328</v>
      </c>
      <c r="F222" s="41">
        <v>772</v>
      </c>
      <c r="G222" s="41">
        <v>2100</v>
      </c>
      <c r="H222" s="41">
        <v>4485</v>
      </c>
    </row>
    <row r="223" spans="3:8" ht="12.75">
      <c r="C223" s="42">
        <v>2007</v>
      </c>
      <c r="D223" s="41">
        <v>1883</v>
      </c>
      <c r="E223" s="41">
        <v>1714</v>
      </c>
      <c r="F223" s="41">
        <v>1471</v>
      </c>
      <c r="G223" s="41">
        <v>1142</v>
      </c>
      <c r="H223" s="41">
        <v>6210</v>
      </c>
    </row>
    <row r="224" spans="3:8" ht="12.75">
      <c r="C224" s="42">
        <v>2008</v>
      </c>
      <c r="D224" s="41">
        <v>2861</v>
      </c>
      <c r="E224" s="41">
        <v>2388.1000000000004</v>
      </c>
      <c r="F224" s="41">
        <v>1438.9</v>
      </c>
      <c r="G224" s="41">
        <v>706</v>
      </c>
      <c r="H224" s="41">
        <v>7394</v>
      </c>
    </row>
    <row r="225" spans="3:8" ht="12.75">
      <c r="C225" s="42">
        <v>2009</v>
      </c>
      <c r="D225" s="41"/>
      <c r="E225" s="41">
        <v>2217.2000000000003</v>
      </c>
      <c r="F225" s="41">
        <v>1800.6999999999998</v>
      </c>
      <c r="G225" s="41">
        <v>796</v>
      </c>
      <c r="H225" s="41">
        <v>4813.9</v>
      </c>
    </row>
    <row r="226" spans="3:8" ht="12.75">
      <c r="C226" s="43" t="s">
        <v>25</v>
      </c>
      <c r="D226" s="44">
        <v>97592</v>
      </c>
      <c r="E226" s="44">
        <v>3191</v>
      </c>
      <c r="F226" s="44">
        <v>6465</v>
      </c>
      <c r="G226" s="44">
        <v>9045</v>
      </c>
      <c r="H226" s="44">
        <v>116293</v>
      </c>
    </row>
    <row r="227" spans="3:8" ht="12.75">
      <c r="C227" s="42">
        <v>2002</v>
      </c>
      <c r="D227" s="41">
        <v>3649</v>
      </c>
      <c r="E227" s="41"/>
      <c r="F227" s="41"/>
      <c r="G227" s="41">
        <v>463</v>
      </c>
      <c r="H227" s="41">
        <v>4112</v>
      </c>
    </row>
    <row r="228" spans="3:8" ht="12.75">
      <c r="C228" s="42">
        <v>2003</v>
      </c>
      <c r="D228" s="41">
        <v>1092</v>
      </c>
      <c r="E228" s="41"/>
      <c r="F228" s="41">
        <v>70</v>
      </c>
      <c r="G228" s="41">
        <v>780</v>
      </c>
      <c r="H228" s="41">
        <v>1942</v>
      </c>
    </row>
    <row r="229" spans="3:8" ht="12.75">
      <c r="C229" s="42">
        <v>2004</v>
      </c>
      <c r="D229" s="41">
        <v>2931</v>
      </c>
      <c r="E229" s="41">
        <v>16</v>
      </c>
      <c r="F229" s="41">
        <v>40</v>
      </c>
      <c r="G229" s="41">
        <v>804</v>
      </c>
      <c r="H229" s="41">
        <v>3791</v>
      </c>
    </row>
    <row r="230" spans="3:8" ht="12.75">
      <c r="C230" s="42">
        <v>2005</v>
      </c>
      <c r="D230" s="41">
        <v>13983</v>
      </c>
      <c r="E230" s="41"/>
      <c r="F230" s="41">
        <v>15</v>
      </c>
      <c r="G230" s="41">
        <v>692</v>
      </c>
      <c r="H230" s="41">
        <v>14690</v>
      </c>
    </row>
    <row r="231" spans="3:8" ht="12.75">
      <c r="C231" s="42">
        <v>2006</v>
      </c>
      <c r="D231" s="41">
        <v>5175</v>
      </c>
      <c r="E231" s="41">
        <v>200</v>
      </c>
      <c r="F231" s="41">
        <v>2604</v>
      </c>
      <c r="G231" s="41">
        <v>1164</v>
      </c>
      <c r="H231" s="41">
        <v>9143</v>
      </c>
    </row>
    <row r="232" spans="3:8" ht="12.75">
      <c r="C232" s="42">
        <v>2007</v>
      </c>
      <c r="D232" s="41">
        <v>22899</v>
      </c>
      <c r="E232" s="41">
        <v>1430</v>
      </c>
      <c r="F232" s="41">
        <v>602</v>
      </c>
      <c r="G232" s="41">
        <v>894</v>
      </c>
      <c r="H232" s="41">
        <v>25825</v>
      </c>
    </row>
    <row r="233" spans="3:8" ht="12.75">
      <c r="C233" s="42">
        <v>2008</v>
      </c>
      <c r="D233" s="41">
        <v>19990</v>
      </c>
      <c r="E233" s="41"/>
      <c r="F233" s="41">
        <v>1585</v>
      </c>
      <c r="G233" s="41">
        <v>2066</v>
      </c>
      <c r="H233" s="41">
        <v>23641</v>
      </c>
    </row>
    <row r="234" spans="3:8" ht="12.75">
      <c r="C234" s="42">
        <v>2009</v>
      </c>
      <c r="D234" s="41">
        <v>27873</v>
      </c>
      <c r="E234" s="41">
        <v>1545</v>
      </c>
      <c r="F234" s="41">
        <v>1549</v>
      </c>
      <c r="G234" s="41">
        <v>2182</v>
      </c>
      <c r="H234" s="41">
        <v>33149</v>
      </c>
    </row>
    <row r="235" spans="3:8" ht="12.75">
      <c r="C235" s="43" t="s">
        <v>9</v>
      </c>
      <c r="D235" s="44">
        <v>1101017</v>
      </c>
      <c r="E235" s="44">
        <v>20617</v>
      </c>
      <c r="F235" s="44">
        <v>84371</v>
      </c>
      <c r="G235" s="44">
        <v>62763</v>
      </c>
      <c r="H235" s="44">
        <v>1268768</v>
      </c>
    </row>
    <row r="236" spans="3:8" ht="12.75">
      <c r="C236" s="42">
        <v>2002</v>
      </c>
      <c r="D236" s="41">
        <v>82583</v>
      </c>
      <c r="E236" s="41"/>
      <c r="F236" s="41">
        <v>8065</v>
      </c>
      <c r="G236" s="41">
        <v>6745</v>
      </c>
      <c r="H236" s="41">
        <v>97393</v>
      </c>
    </row>
    <row r="237" spans="3:8" ht="12.75">
      <c r="C237" s="42">
        <v>2003</v>
      </c>
      <c r="D237" s="41">
        <v>84098</v>
      </c>
      <c r="E237" s="41"/>
      <c r="F237" s="41">
        <v>13762</v>
      </c>
      <c r="G237" s="41">
        <v>720</v>
      </c>
      <c r="H237" s="41">
        <v>98580</v>
      </c>
    </row>
    <row r="238" spans="3:8" ht="12.75">
      <c r="C238" s="42">
        <v>2004</v>
      </c>
      <c r="D238" s="41">
        <v>103958</v>
      </c>
      <c r="E238" s="41"/>
      <c r="F238" s="41">
        <v>917</v>
      </c>
      <c r="G238" s="41">
        <v>4202</v>
      </c>
      <c r="H238" s="41">
        <v>109077</v>
      </c>
    </row>
    <row r="239" spans="3:8" ht="12.75">
      <c r="C239" s="42">
        <v>2005</v>
      </c>
      <c r="D239" s="41">
        <v>140530</v>
      </c>
      <c r="E239" s="41"/>
      <c r="F239" s="41">
        <v>14911</v>
      </c>
      <c r="G239" s="41">
        <v>8115</v>
      </c>
      <c r="H239" s="41">
        <v>163556</v>
      </c>
    </row>
    <row r="240" spans="3:8" ht="12.75">
      <c r="C240" s="42">
        <v>2006</v>
      </c>
      <c r="D240" s="41">
        <v>163358</v>
      </c>
      <c r="E240" s="41">
        <v>2329</v>
      </c>
      <c r="F240" s="41">
        <v>12503</v>
      </c>
      <c r="G240" s="41">
        <v>6241</v>
      </c>
      <c r="H240" s="41">
        <v>184431</v>
      </c>
    </row>
    <row r="241" spans="3:8" ht="12.75">
      <c r="C241" s="42">
        <v>2007</v>
      </c>
      <c r="D241" s="41">
        <v>147263</v>
      </c>
      <c r="E241" s="41">
        <v>6058</v>
      </c>
      <c r="F241" s="41">
        <v>4696</v>
      </c>
      <c r="G241" s="41">
        <v>12225</v>
      </c>
      <c r="H241" s="41">
        <v>170242</v>
      </c>
    </row>
    <row r="242" spans="3:8" ht="12.75">
      <c r="C242" s="42">
        <v>2008</v>
      </c>
      <c r="D242" s="41">
        <v>184829</v>
      </c>
      <c r="E242" s="41">
        <v>4958</v>
      </c>
      <c r="F242" s="41">
        <v>15281</v>
      </c>
      <c r="G242" s="41">
        <v>19484</v>
      </c>
      <c r="H242" s="41">
        <v>224552</v>
      </c>
    </row>
    <row r="243" spans="3:8" ht="12.75">
      <c r="C243" s="42">
        <v>2009</v>
      </c>
      <c r="D243" s="41">
        <v>194398</v>
      </c>
      <c r="E243" s="41">
        <v>7272</v>
      </c>
      <c r="F243" s="41">
        <v>14236</v>
      </c>
      <c r="G243" s="41">
        <v>5031</v>
      </c>
      <c r="H243" s="41">
        <v>220937</v>
      </c>
    </row>
    <row r="244" spans="3:8" ht="12.75">
      <c r="C244" s="43" t="s">
        <v>27</v>
      </c>
      <c r="D244" s="44">
        <v>1454</v>
      </c>
      <c r="E244" s="44">
        <v>5455</v>
      </c>
      <c r="F244" s="44">
        <v>5309</v>
      </c>
      <c r="G244" s="44">
        <v>30645</v>
      </c>
      <c r="H244" s="44">
        <v>42863</v>
      </c>
    </row>
    <row r="245" spans="3:8" ht="12.75">
      <c r="C245" s="42">
        <v>2002</v>
      </c>
      <c r="D245" s="41">
        <v>29</v>
      </c>
      <c r="E245" s="41">
        <v>250</v>
      </c>
      <c r="F245" s="41">
        <v>514</v>
      </c>
      <c r="G245" s="41">
        <v>1254</v>
      </c>
      <c r="H245" s="41">
        <v>2047</v>
      </c>
    </row>
    <row r="246" spans="3:8" ht="12.75">
      <c r="C246" s="42">
        <v>2003</v>
      </c>
      <c r="D246" s="41">
        <v>313</v>
      </c>
      <c r="E246" s="41">
        <v>627</v>
      </c>
      <c r="F246" s="41">
        <v>625</v>
      </c>
      <c r="G246" s="41">
        <v>2037</v>
      </c>
      <c r="H246" s="41">
        <v>3602</v>
      </c>
    </row>
    <row r="247" spans="3:8" ht="12.75">
      <c r="C247" s="42">
        <v>2004</v>
      </c>
      <c r="D247" s="41">
        <v>33</v>
      </c>
      <c r="E247" s="41">
        <v>125</v>
      </c>
      <c r="F247" s="41">
        <v>797</v>
      </c>
      <c r="G247" s="41">
        <v>1944</v>
      </c>
      <c r="H247" s="41">
        <v>2899</v>
      </c>
    </row>
    <row r="248" spans="3:8" ht="12.75">
      <c r="C248" s="42">
        <v>2005</v>
      </c>
      <c r="D248" s="41">
        <v>266</v>
      </c>
      <c r="E248" s="41">
        <v>1266</v>
      </c>
      <c r="F248" s="41">
        <v>626</v>
      </c>
      <c r="G248" s="41">
        <v>2417</v>
      </c>
      <c r="H248" s="41">
        <v>4575</v>
      </c>
    </row>
    <row r="249" spans="3:8" ht="12.75">
      <c r="C249" s="42">
        <v>2006</v>
      </c>
      <c r="D249" s="41">
        <v>88</v>
      </c>
      <c r="E249" s="41">
        <v>410</v>
      </c>
      <c r="F249" s="41">
        <v>744</v>
      </c>
      <c r="G249" s="41">
        <v>2834</v>
      </c>
      <c r="H249" s="41">
        <v>4076</v>
      </c>
    </row>
    <row r="250" spans="3:8" ht="12.75">
      <c r="C250" s="42">
        <v>2007</v>
      </c>
      <c r="D250" s="41">
        <v>329</v>
      </c>
      <c r="E250" s="41">
        <v>701</v>
      </c>
      <c r="F250" s="41">
        <v>616</v>
      </c>
      <c r="G250" s="41">
        <v>5004</v>
      </c>
      <c r="H250" s="41">
        <v>6650</v>
      </c>
    </row>
    <row r="251" spans="3:8" ht="12.75">
      <c r="C251" s="42">
        <v>2008</v>
      </c>
      <c r="D251" s="41">
        <v>44</v>
      </c>
      <c r="E251" s="41">
        <v>702</v>
      </c>
      <c r="F251" s="41">
        <v>820</v>
      </c>
      <c r="G251" s="41">
        <v>7788</v>
      </c>
      <c r="H251" s="41">
        <v>9354</v>
      </c>
    </row>
    <row r="252" spans="3:8" ht="12.75">
      <c r="C252" s="42">
        <v>2009</v>
      </c>
      <c r="D252" s="41">
        <v>352</v>
      </c>
      <c r="E252" s="41">
        <v>1374</v>
      </c>
      <c r="F252" s="41">
        <v>567</v>
      </c>
      <c r="G252" s="41">
        <v>7367</v>
      </c>
      <c r="H252" s="41">
        <v>9660</v>
      </c>
    </row>
    <row r="253" spans="3:8" ht="12.75">
      <c r="C253" s="43" t="s">
        <v>30</v>
      </c>
      <c r="D253" s="44">
        <v>1461.15028671592</v>
      </c>
      <c r="E253" s="44">
        <v>9958.07475</v>
      </c>
      <c r="F253" s="44">
        <v>5277.482015673627</v>
      </c>
      <c r="G253" s="44">
        <v>241.76538</v>
      </c>
      <c r="H253" s="44">
        <v>16938.472432389546</v>
      </c>
    </row>
    <row r="254" spans="3:8" ht="12.75">
      <c r="C254" s="42">
        <v>2002</v>
      </c>
      <c r="D254" s="41">
        <v>642.387858</v>
      </c>
      <c r="E254" s="41">
        <v>1005</v>
      </c>
      <c r="F254" s="41">
        <v>47.9</v>
      </c>
      <c r="G254" s="41"/>
      <c r="H254" s="41">
        <v>1695.2878580000001</v>
      </c>
    </row>
    <row r="255" spans="3:8" ht="12.75">
      <c r="C255" s="42">
        <v>2003</v>
      </c>
      <c r="D255" s="41">
        <v>373.063670411985</v>
      </c>
      <c r="E255" s="41">
        <v>1242.5</v>
      </c>
      <c r="F255" s="41"/>
      <c r="G255" s="41"/>
      <c r="H255" s="41">
        <v>1615.563670411985</v>
      </c>
    </row>
    <row r="256" spans="3:8" ht="12.75">
      <c r="C256" s="42">
        <v>2004</v>
      </c>
      <c r="D256" s="41">
        <v>76.14124830393487</v>
      </c>
      <c r="E256" s="41">
        <v>590</v>
      </c>
      <c r="F256" s="41">
        <v>2713.70420624152</v>
      </c>
      <c r="G256" s="41"/>
      <c r="H256" s="41">
        <v>3379.8454545454547</v>
      </c>
    </row>
    <row r="257" spans="3:8" ht="12.75">
      <c r="C257" s="42">
        <v>2005</v>
      </c>
      <c r="D257" s="41"/>
      <c r="E257" s="41">
        <v>926</v>
      </c>
      <c r="F257" s="41">
        <v>60.091964497041424</v>
      </c>
      <c r="G257" s="41"/>
      <c r="H257" s="41">
        <v>986.0919644970414</v>
      </c>
    </row>
    <row r="258" spans="3:8" ht="12.75">
      <c r="C258" s="42">
        <v>2006</v>
      </c>
      <c r="D258" s="41"/>
      <c r="E258" s="41">
        <v>1139</v>
      </c>
      <c r="F258" s="41"/>
      <c r="G258" s="41"/>
      <c r="H258" s="41">
        <v>1139</v>
      </c>
    </row>
    <row r="259" spans="3:8" ht="12.75">
      <c r="C259" s="42">
        <v>2007</v>
      </c>
      <c r="D259" s="41"/>
      <c r="E259" s="41">
        <v>876</v>
      </c>
      <c r="F259" s="41">
        <v>297</v>
      </c>
      <c r="G259" s="41">
        <v>66</v>
      </c>
      <c r="H259" s="41">
        <v>1239</v>
      </c>
    </row>
    <row r="260" spans="3:8" ht="12.75">
      <c r="C260" s="42">
        <v>2008</v>
      </c>
      <c r="D260" s="41">
        <v>369.55751000000004</v>
      </c>
      <c r="E260" s="41">
        <v>1959.52575</v>
      </c>
      <c r="F260" s="41">
        <v>1492.41299</v>
      </c>
      <c r="G260" s="41">
        <v>35.76538</v>
      </c>
      <c r="H260" s="41">
        <v>3857.26163</v>
      </c>
    </row>
    <row r="261" spans="3:8" ht="12.75">
      <c r="C261" s="42">
        <v>2009</v>
      </c>
      <c r="D261" s="41"/>
      <c r="E261" s="41">
        <v>2220.049</v>
      </c>
      <c r="F261" s="41">
        <v>666.372854935065</v>
      </c>
      <c r="G261" s="41">
        <v>140</v>
      </c>
      <c r="H261" s="41">
        <v>3026.421854935065</v>
      </c>
    </row>
    <row r="262" spans="3:8" ht="12.75">
      <c r="C262" s="43" t="s">
        <v>3</v>
      </c>
      <c r="D262" s="44">
        <v>2070380.744</v>
      </c>
      <c r="E262" s="44">
        <v>825881.372</v>
      </c>
      <c r="F262" s="44">
        <v>429943.497</v>
      </c>
      <c r="G262" s="44">
        <v>2619268.626</v>
      </c>
      <c r="H262" s="44">
        <v>5945474.239</v>
      </c>
    </row>
    <row r="263" spans="3:8" ht="12.75">
      <c r="C263" s="42">
        <v>2002</v>
      </c>
      <c r="D263" s="41">
        <v>177326.417</v>
      </c>
      <c r="E263" s="41">
        <v>1607.469</v>
      </c>
      <c r="F263" s="41">
        <v>3952.802</v>
      </c>
      <c r="G263" s="41">
        <v>136529</v>
      </c>
      <c r="H263" s="41">
        <v>319415.68799999997</v>
      </c>
    </row>
    <row r="264" spans="3:8" ht="12.75">
      <c r="C264" s="42">
        <v>2003</v>
      </c>
      <c r="D264" s="41">
        <v>200874.45</v>
      </c>
      <c r="E264" s="41">
        <v>5028.715</v>
      </c>
      <c r="F264" s="41">
        <v>16435.479</v>
      </c>
      <c r="G264" s="41">
        <v>1019688</v>
      </c>
      <c r="H264" s="41">
        <v>1242026.644</v>
      </c>
    </row>
    <row r="265" spans="3:8" ht="12.75">
      <c r="C265" s="42">
        <v>2004</v>
      </c>
      <c r="D265" s="41">
        <v>200500.745</v>
      </c>
      <c r="E265" s="41">
        <v>1129.507</v>
      </c>
      <c r="F265" s="41">
        <v>21307.571</v>
      </c>
      <c r="G265" s="41">
        <v>1145957</v>
      </c>
      <c r="H265" s="41">
        <v>1368894.823</v>
      </c>
    </row>
    <row r="266" spans="3:8" ht="12.75">
      <c r="C266" s="42">
        <v>2005</v>
      </c>
      <c r="D266" s="41">
        <v>263940.274</v>
      </c>
      <c r="E266" s="41">
        <v>9181.919</v>
      </c>
      <c r="F266" s="41">
        <v>28182.923</v>
      </c>
      <c r="G266" s="41">
        <v>89528</v>
      </c>
      <c r="H266" s="41">
        <v>390833.116</v>
      </c>
    </row>
    <row r="267" spans="3:8" ht="12.75">
      <c r="C267" s="42">
        <v>2006</v>
      </c>
      <c r="D267" s="41">
        <v>262840</v>
      </c>
      <c r="E267" s="41">
        <v>218139</v>
      </c>
      <c r="F267" s="41">
        <v>54991</v>
      </c>
      <c r="G267" s="41">
        <v>18129</v>
      </c>
      <c r="H267" s="41">
        <v>554099</v>
      </c>
    </row>
    <row r="268" spans="3:8" ht="12.75">
      <c r="C268" s="42">
        <v>2007</v>
      </c>
      <c r="D268" s="41">
        <v>253735</v>
      </c>
      <c r="E268" s="41">
        <v>140723</v>
      </c>
      <c r="F268" s="41">
        <v>52459</v>
      </c>
      <c r="G268" s="41">
        <v>46726</v>
      </c>
      <c r="H268" s="41">
        <v>493643</v>
      </c>
    </row>
    <row r="269" spans="3:8" ht="12.75">
      <c r="C269" s="42">
        <v>2008</v>
      </c>
      <c r="D269" s="41">
        <v>361499.897</v>
      </c>
      <c r="E269" s="41">
        <v>230884.171</v>
      </c>
      <c r="F269" s="41">
        <v>148027.681</v>
      </c>
      <c r="G269" s="41">
        <v>14402.626</v>
      </c>
      <c r="H269" s="41">
        <v>754814.375</v>
      </c>
    </row>
    <row r="270" spans="3:8" ht="12.75">
      <c r="C270" s="42">
        <v>2009</v>
      </c>
      <c r="D270" s="41">
        <v>349663.961</v>
      </c>
      <c r="E270" s="41">
        <v>219187.59100000004</v>
      </c>
      <c r="F270" s="41">
        <v>104587.041</v>
      </c>
      <c r="G270" s="41">
        <v>148309</v>
      </c>
      <c r="H270" s="41">
        <v>821747.593</v>
      </c>
    </row>
    <row r="271" spans="3:8" ht="12.75">
      <c r="C271" s="43" t="s">
        <v>5</v>
      </c>
      <c r="D271" s="44">
        <v>404048.00100000005</v>
      </c>
      <c r="E271" s="44">
        <v>654832.399</v>
      </c>
      <c r="F271" s="44">
        <v>1773678.6380000003</v>
      </c>
      <c r="G271" s="44">
        <v>964446.762</v>
      </c>
      <c r="H271" s="44">
        <v>3797005.8</v>
      </c>
    </row>
    <row r="272" spans="3:8" ht="12.75">
      <c r="C272" s="42">
        <v>2002</v>
      </c>
      <c r="D272" s="41">
        <v>11429.48</v>
      </c>
      <c r="E272" s="41">
        <v>30630.184999999998</v>
      </c>
      <c r="F272" s="41">
        <v>67251.25</v>
      </c>
      <c r="G272" s="41">
        <v>139909.08499999996</v>
      </c>
      <c r="H272" s="41">
        <v>249219.99999999994</v>
      </c>
    </row>
    <row r="273" spans="3:8" ht="12.75">
      <c r="C273" s="42">
        <v>2003</v>
      </c>
      <c r="D273" s="41">
        <v>12092.227</v>
      </c>
      <c r="E273" s="41">
        <v>27825.09</v>
      </c>
      <c r="F273" s="41">
        <v>122972.164</v>
      </c>
      <c r="G273" s="41">
        <v>103718.834</v>
      </c>
      <c r="H273" s="41">
        <v>266608.315</v>
      </c>
    </row>
    <row r="274" spans="3:8" ht="12.75">
      <c r="C274" s="42">
        <v>2004</v>
      </c>
      <c r="D274" s="41">
        <v>33271.843</v>
      </c>
      <c r="E274" s="41">
        <v>62478.361</v>
      </c>
      <c r="F274" s="41">
        <v>114550.9</v>
      </c>
      <c r="G274" s="41">
        <v>77019.67600000004</v>
      </c>
      <c r="H274" s="41">
        <v>287320.78</v>
      </c>
    </row>
    <row r="275" spans="3:8" ht="12.75">
      <c r="C275" s="42">
        <v>2005</v>
      </c>
      <c r="D275" s="41">
        <v>82710.675</v>
      </c>
      <c r="E275" s="41">
        <v>46305.219</v>
      </c>
      <c r="F275" s="41">
        <v>144422.37600000002</v>
      </c>
      <c r="G275" s="41">
        <v>169459.43700000003</v>
      </c>
      <c r="H275" s="41">
        <v>442897.70700000005</v>
      </c>
    </row>
    <row r="276" spans="3:8" ht="12.75">
      <c r="C276" s="42">
        <v>2006</v>
      </c>
      <c r="D276" s="41">
        <v>92969.707</v>
      </c>
      <c r="E276" s="41">
        <v>98732.39000000001</v>
      </c>
      <c r="F276" s="41">
        <v>168177.78200000004</v>
      </c>
      <c r="G276" s="41">
        <v>161153.98300000004</v>
      </c>
      <c r="H276" s="41">
        <v>521033.8620000001</v>
      </c>
    </row>
    <row r="277" spans="3:8" ht="12.75">
      <c r="C277" s="42">
        <v>2007</v>
      </c>
      <c r="D277" s="41">
        <v>78004.497</v>
      </c>
      <c r="E277" s="41">
        <v>190256.07200000001</v>
      </c>
      <c r="F277" s="41">
        <v>383351.614</v>
      </c>
      <c r="G277" s="41">
        <v>142250.83000000005</v>
      </c>
      <c r="H277" s="41">
        <v>793863.013</v>
      </c>
    </row>
    <row r="278" spans="3:8" ht="12.75">
      <c r="C278" s="42">
        <v>2008</v>
      </c>
      <c r="D278" s="41">
        <v>46784.786</v>
      </c>
      <c r="E278" s="41">
        <v>99302.54100000001</v>
      </c>
      <c r="F278" s="41">
        <v>386476.27599999995</v>
      </c>
      <c r="G278" s="41">
        <v>85467.4585</v>
      </c>
      <c r="H278" s="41">
        <v>618031.0615</v>
      </c>
    </row>
    <row r="279" spans="3:8" ht="12.75">
      <c r="C279" s="42">
        <v>2009</v>
      </c>
      <c r="D279" s="41">
        <v>46784.786</v>
      </c>
      <c r="E279" s="41">
        <v>99302.54100000001</v>
      </c>
      <c r="F279" s="41">
        <v>386476.27599999995</v>
      </c>
      <c r="G279" s="41">
        <v>85467.4585</v>
      </c>
      <c r="H279" s="41">
        <v>618031.0615</v>
      </c>
    </row>
    <row r="280" spans="3:8" ht="12.75">
      <c r="C280" s="43" t="s">
        <v>14</v>
      </c>
      <c r="D280" s="44">
        <v>500</v>
      </c>
      <c r="E280" s="44">
        <v>641</v>
      </c>
      <c r="F280" s="44">
        <v>522</v>
      </c>
      <c r="G280" s="44"/>
      <c r="H280" s="44">
        <v>1663</v>
      </c>
    </row>
    <row r="281" spans="3:8" ht="12.75">
      <c r="C281" s="42">
        <v>2004</v>
      </c>
      <c r="D281" s="41"/>
      <c r="E281" s="41">
        <v>167</v>
      </c>
      <c r="F281" s="41">
        <v>284</v>
      </c>
      <c r="G281" s="41"/>
      <c r="H281" s="41">
        <v>451</v>
      </c>
    </row>
    <row r="282" spans="3:8" ht="12.75">
      <c r="C282" s="42">
        <v>2005</v>
      </c>
      <c r="D282" s="41"/>
      <c r="E282" s="41">
        <v>191</v>
      </c>
      <c r="F282" s="41">
        <v>118</v>
      </c>
      <c r="G282" s="41"/>
      <c r="H282" s="41">
        <v>309</v>
      </c>
    </row>
    <row r="283" spans="3:8" ht="12.75">
      <c r="C283" s="42">
        <v>2006</v>
      </c>
      <c r="D283" s="41"/>
      <c r="E283" s="41">
        <v>214</v>
      </c>
      <c r="F283" s="41">
        <v>93</v>
      </c>
      <c r="G283" s="41"/>
      <c r="H283" s="41">
        <v>307</v>
      </c>
    </row>
    <row r="284" spans="3:8" ht="12.75">
      <c r="C284" s="42">
        <v>2007</v>
      </c>
      <c r="D284" s="41"/>
      <c r="E284" s="41">
        <v>69</v>
      </c>
      <c r="F284" s="41">
        <v>27</v>
      </c>
      <c r="G284" s="41"/>
      <c r="H284" s="41">
        <v>96</v>
      </c>
    </row>
    <row r="285" spans="3:8" ht="12.75">
      <c r="C285" s="42">
        <v>2008</v>
      </c>
      <c r="D285" s="41">
        <v>500</v>
      </c>
      <c r="E285" s="41"/>
      <c r="F285" s="41"/>
      <c r="G285" s="41"/>
      <c r="H285" s="41">
        <v>500</v>
      </c>
    </row>
    <row r="286" spans="3:8" ht="12.75">
      <c r="C286" s="43" t="s">
        <v>24</v>
      </c>
      <c r="D286" s="44">
        <v>4547.8776918599815</v>
      </c>
      <c r="E286" s="44">
        <v>7105.27646129542</v>
      </c>
      <c r="F286" s="44">
        <v>996.0143011557329</v>
      </c>
      <c r="G286" s="44">
        <v>851.662675646462</v>
      </c>
      <c r="H286" s="44">
        <v>13500.831129957596</v>
      </c>
    </row>
    <row r="287" spans="3:8" ht="12.75">
      <c r="C287" s="42">
        <v>2002</v>
      </c>
      <c r="D287" s="41">
        <v>130</v>
      </c>
      <c r="E287" s="41">
        <v>202</v>
      </c>
      <c r="F287" s="41"/>
      <c r="G287" s="41"/>
      <c r="H287" s="41">
        <v>332</v>
      </c>
    </row>
    <row r="288" spans="3:8" ht="12.75">
      <c r="C288" s="42">
        <v>2003</v>
      </c>
      <c r="D288" s="41">
        <v>9</v>
      </c>
      <c r="E288" s="41"/>
      <c r="F288" s="41">
        <v>388</v>
      </c>
      <c r="G288" s="41"/>
      <c r="H288" s="41">
        <v>397</v>
      </c>
    </row>
    <row r="289" spans="3:8" ht="12.75">
      <c r="C289" s="42">
        <v>2004</v>
      </c>
      <c r="D289" s="41">
        <v>12</v>
      </c>
      <c r="E289" s="41"/>
      <c r="F289" s="41">
        <v>33</v>
      </c>
      <c r="G289" s="41"/>
      <c r="H289" s="41">
        <v>45</v>
      </c>
    </row>
    <row r="290" spans="3:8" ht="12.75">
      <c r="C290" s="42">
        <v>2005</v>
      </c>
      <c r="D290" s="41">
        <v>883</v>
      </c>
      <c r="E290" s="41">
        <v>25</v>
      </c>
      <c r="F290" s="41">
        <v>19</v>
      </c>
      <c r="G290" s="41"/>
      <c r="H290" s="41">
        <v>927</v>
      </c>
    </row>
    <row r="291" spans="3:8" ht="12.75">
      <c r="C291" s="42">
        <v>2006</v>
      </c>
      <c r="D291" s="41"/>
      <c r="E291" s="41"/>
      <c r="F291" s="41"/>
      <c r="G291" s="41">
        <v>605</v>
      </c>
      <c r="H291" s="41">
        <v>605</v>
      </c>
    </row>
    <row r="292" spans="3:8" ht="12.75">
      <c r="C292" s="42">
        <v>2007</v>
      </c>
      <c r="D292" s="41">
        <v>1</v>
      </c>
      <c r="E292" s="41">
        <v>1119</v>
      </c>
      <c r="F292" s="41">
        <v>117</v>
      </c>
      <c r="G292" s="41">
        <v>151</v>
      </c>
      <c r="H292" s="41">
        <v>1388</v>
      </c>
    </row>
    <row r="293" spans="3:8" ht="12.75">
      <c r="C293" s="42">
        <v>2008</v>
      </c>
      <c r="D293" s="41">
        <v>851.9298245614036</v>
      </c>
      <c r="E293" s="41">
        <v>4583.333333333334</v>
      </c>
      <c r="F293" s="41">
        <v>245.17543859649126</v>
      </c>
      <c r="G293" s="41">
        <v>3.2456140350877196</v>
      </c>
      <c r="H293" s="41">
        <v>5683.684210526317</v>
      </c>
    </row>
    <row r="294" spans="3:8" ht="12.75">
      <c r="C294" s="42">
        <v>2009</v>
      </c>
      <c r="D294" s="41">
        <v>2660.9478672985783</v>
      </c>
      <c r="E294" s="41">
        <v>1175.9431279620853</v>
      </c>
      <c r="F294" s="41">
        <v>193.8388625592417</v>
      </c>
      <c r="G294" s="41">
        <v>92.41706161137441</v>
      </c>
      <c r="H294" s="41">
        <v>4123.1469194312795</v>
      </c>
    </row>
    <row r="295" spans="3:8" ht="12.75">
      <c r="C295" s="43" t="s">
        <v>33</v>
      </c>
      <c r="D295" s="44">
        <v>7034.054589572467</v>
      </c>
      <c r="E295" s="44">
        <v>1927</v>
      </c>
      <c r="F295" s="44"/>
      <c r="G295" s="44"/>
      <c r="H295" s="44">
        <v>8961.054589572468</v>
      </c>
    </row>
    <row r="296" spans="3:8" ht="12.75">
      <c r="C296" s="42">
        <v>2003</v>
      </c>
      <c r="D296" s="41">
        <v>629.3538461538461</v>
      </c>
      <c r="E296" s="41"/>
      <c r="F296" s="41"/>
      <c r="G296" s="41"/>
      <c r="H296" s="41">
        <v>629.3538461538461</v>
      </c>
    </row>
    <row r="297" spans="3:8" ht="12.75">
      <c r="C297" s="42">
        <v>2005</v>
      </c>
      <c r="D297" s="41">
        <v>158.49618320610685</v>
      </c>
      <c r="E297" s="41"/>
      <c r="F297" s="41"/>
      <c r="G297" s="41"/>
      <c r="H297" s="41">
        <v>158.49618320610685</v>
      </c>
    </row>
    <row r="298" spans="3:8" ht="12.75">
      <c r="C298" s="42">
        <v>2006</v>
      </c>
      <c r="D298" s="41">
        <v>592.8099173553719</v>
      </c>
      <c r="E298" s="41"/>
      <c r="F298" s="41"/>
      <c r="G298" s="41"/>
      <c r="H298" s="41">
        <v>592.8099173553719</v>
      </c>
    </row>
    <row r="299" spans="3:8" ht="12.75">
      <c r="C299" s="42">
        <v>2007</v>
      </c>
      <c r="D299" s="41">
        <v>1490.580357142857</v>
      </c>
      <c r="E299" s="41"/>
      <c r="F299" s="41"/>
      <c r="G299" s="41"/>
      <c r="H299" s="41">
        <v>1490.580357142857</v>
      </c>
    </row>
    <row r="300" spans="3:8" ht="12.75">
      <c r="C300" s="42">
        <v>2008</v>
      </c>
      <c r="D300" s="41">
        <v>2086.9214285714284</v>
      </c>
      <c r="E300" s="41"/>
      <c r="F300" s="41"/>
      <c r="G300" s="41"/>
      <c r="H300" s="41">
        <v>2086.9214285714284</v>
      </c>
    </row>
    <row r="301" spans="3:8" ht="12.75">
      <c r="C301" s="42">
        <v>2009</v>
      </c>
      <c r="D301" s="41">
        <v>2075.892857142857</v>
      </c>
      <c r="E301" s="41">
        <v>1927</v>
      </c>
      <c r="F301" s="41"/>
      <c r="G301" s="41"/>
      <c r="H301" s="41">
        <v>4002.892857142857</v>
      </c>
    </row>
    <row r="302" spans="3:8" ht="12.75">
      <c r="C302" s="45" t="s">
        <v>42</v>
      </c>
      <c r="D302" s="46">
        <v>9379990.703278149</v>
      </c>
      <c r="E302" s="46">
        <v>5848007.466641296</v>
      </c>
      <c r="F302" s="46">
        <v>6568785.360387531</v>
      </c>
      <c r="G302" s="46">
        <v>6705019.195265645</v>
      </c>
      <c r="H302" s="46">
        <v>28501802.725572616</v>
      </c>
    </row>
  </sheetData>
  <sheetProtection/>
  <mergeCells count="1">
    <mergeCell ref="C12:H12"/>
  </mergeCells>
  <printOptions/>
  <pageMargins left="0.75" right="0.75" top="1" bottom="1" header="0.5" footer="0.5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3:AD278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15" sqref="C15"/>
    </sheetView>
  </sheetViews>
  <sheetFormatPr defaultColWidth="9.140625" defaultRowHeight="12.75"/>
  <cols>
    <col min="1" max="1" width="2.8515625" style="1" customWidth="1"/>
    <col min="2" max="2" width="67.57421875" style="1" bestFit="1" customWidth="1"/>
    <col min="3" max="11" width="11.7109375" style="1" customWidth="1"/>
    <col min="12" max="12" width="3.7109375" style="1" customWidth="1"/>
    <col min="13" max="13" width="10.57421875" style="1" bestFit="1" customWidth="1"/>
    <col min="14" max="14" width="11.00390625" style="1" bestFit="1" customWidth="1"/>
    <col min="15" max="16" width="11.140625" style="1" bestFit="1" customWidth="1"/>
    <col min="17" max="17" width="9.140625" style="1" customWidth="1"/>
    <col min="18" max="18" width="10.28125" style="1" bestFit="1" customWidth="1"/>
    <col min="19" max="16384" width="9.140625" style="1" customWidth="1"/>
  </cols>
  <sheetData>
    <row r="1" ht="6" customHeight="1"/>
    <row r="2" ht="12.75"/>
    <row r="3" spans="2:7" ht="12.75">
      <c r="B3" s="2"/>
      <c r="C3" s="2"/>
      <c r="D3" s="2"/>
      <c r="E3" s="2"/>
      <c r="F3" s="2"/>
      <c r="G3" s="2"/>
    </row>
    <row r="4" spans="2:7" ht="12.75">
      <c r="B4" s="2"/>
      <c r="C4" s="2"/>
      <c r="D4" s="2"/>
      <c r="E4" s="2"/>
      <c r="F4" s="2"/>
      <c r="G4" s="2"/>
    </row>
    <row r="5" ht="12.75"/>
    <row r="6" ht="12.75">
      <c r="F6" s="26" t="s">
        <v>35</v>
      </c>
    </row>
    <row r="7" spans="2:7" ht="21.75" customHeight="1">
      <c r="B7" s="2"/>
      <c r="C7" s="2"/>
      <c r="D7" s="2"/>
      <c r="E7" s="2"/>
      <c r="F7" s="2"/>
      <c r="G7" s="2"/>
    </row>
    <row r="8" spans="2:7" ht="12.75">
      <c r="B8" s="5"/>
      <c r="C8" s="5"/>
      <c r="D8" s="5"/>
      <c r="E8" s="5"/>
      <c r="F8" s="5"/>
      <c r="G8" s="5"/>
    </row>
    <row r="9" spans="2:7" ht="15" customHeight="1">
      <c r="B9" s="6" t="s">
        <v>0</v>
      </c>
      <c r="C9" s="6"/>
      <c r="D9" s="6"/>
      <c r="E9" s="6"/>
      <c r="F9" s="6"/>
      <c r="G9" s="6"/>
    </row>
    <row r="10" spans="2:7" ht="15" customHeight="1">
      <c r="B10" s="6" t="s">
        <v>1</v>
      </c>
      <c r="C10" s="6"/>
      <c r="D10" s="6"/>
      <c r="E10" s="6"/>
      <c r="F10" s="6"/>
      <c r="G10" s="6"/>
    </row>
    <row r="11" spans="2:7" ht="15" customHeight="1">
      <c r="B11" s="6"/>
      <c r="C11" s="6"/>
      <c r="D11" s="6"/>
      <c r="E11" s="6"/>
      <c r="F11" s="6"/>
      <c r="G11" s="6"/>
    </row>
    <row r="12" spans="2:11" ht="28.5" customHeight="1">
      <c r="B12" s="70" t="s">
        <v>353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2:7" ht="12.75" customHeight="1">
      <c r="B13" s="17"/>
      <c r="C13" s="17"/>
      <c r="D13" s="17"/>
      <c r="E13" s="17"/>
      <c r="F13" s="17"/>
      <c r="G13" s="17"/>
    </row>
    <row r="14" spans="2:14" ht="12.75">
      <c r="B14" t="s">
        <v>41</v>
      </c>
      <c r="C14" t="s">
        <v>47</v>
      </c>
      <c r="D14" t="s">
        <v>48</v>
      </c>
      <c r="E14" t="s">
        <v>49</v>
      </c>
      <c r="F14" t="s">
        <v>50</v>
      </c>
      <c r="G14" t="s">
        <v>51</v>
      </c>
      <c r="H14" t="s">
        <v>52</v>
      </c>
      <c r="I14" t="s">
        <v>53</v>
      </c>
      <c r="J14" t="s">
        <v>54</v>
      </c>
      <c r="K14" t="s">
        <v>42</v>
      </c>
      <c r="M14" s="8" t="s">
        <v>329</v>
      </c>
      <c r="N14" s="13"/>
    </row>
    <row r="15" spans="1:14" ht="12.75">
      <c r="A15" s="8"/>
      <c r="B15" s="20" t="s">
        <v>342</v>
      </c>
      <c r="C15" s="19">
        <v>256147.54</v>
      </c>
      <c r="D15" s="19">
        <v>418826.41399999993</v>
      </c>
      <c r="E15" s="19">
        <v>288833.83200000005</v>
      </c>
      <c r="F15" s="19">
        <v>301166.27499999997</v>
      </c>
      <c r="G15" s="19">
        <v>801753.611</v>
      </c>
      <c r="H15" s="19">
        <v>1042166.699</v>
      </c>
      <c r="I15" s="19">
        <v>1079752.7883633333</v>
      </c>
      <c r="J15" s="19">
        <v>1049873.9949979624</v>
      </c>
      <c r="K15" s="19">
        <v>5238521.1543612955</v>
      </c>
      <c r="M15" s="8" t="s">
        <v>90</v>
      </c>
      <c r="N15" s="13"/>
    </row>
    <row r="16" spans="1:17" ht="12.75">
      <c r="A16" s="8"/>
      <c r="B16" s="61" t="s">
        <v>40</v>
      </c>
      <c r="C16" s="19">
        <v>22660.119</v>
      </c>
      <c r="D16" s="19">
        <v>25720.715</v>
      </c>
      <c r="E16" s="19">
        <v>22170.507</v>
      </c>
      <c r="F16" s="19">
        <v>33481.919</v>
      </c>
      <c r="G16" s="19">
        <v>188482</v>
      </c>
      <c r="H16" s="19">
        <v>172486</v>
      </c>
      <c r="I16" s="19">
        <v>262895.708</v>
      </c>
      <c r="J16" s="19">
        <v>238139.015</v>
      </c>
      <c r="K16" s="19">
        <v>966035.983</v>
      </c>
      <c r="M16" s="8"/>
      <c r="N16" s="38" t="s">
        <v>331</v>
      </c>
      <c r="P16" s="18"/>
      <c r="Q16" s="19"/>
    </row>
    <row r="17" spans="1:17" ht="12.75">
      <c r="A17" s="8"/>
      <c r="B17" s="61" t="s">
        <v>2</v>
      </c>
      <c r="C17" s="19">
        <v>10016.8</v>
      </c>
      <c r="D17" s="19">
        <v>2929.8</v>
      </c>
      <c r="E17" s="19">
        <v>12678.1</v>
      </c>
      <c r="F17" s="19">
        <v>39098.709</v>
      </c>
      <c r="G17" s="19">
        <v>96376.593</v>
      </c>
      <c r="H17" s="19">
        <v>99089.05</v>
      </c>
      <c r="I17" s="19">
        <v>184725.12419</v>
      </c>
      <c r="J17" s="19">
        <v>252441.83569000004</v>
      </c>
      <c r="K17" s="19">
        <v>697356.01188</v>
      </c>
      <c r="M17" s="18" t="s">
        <v>40</v>
      </c>
      <c r="N17" s="40">
        <v>966.035983</v>
      </c>
      <c r="P17" s="18"/>
      <c r="Q17" s="19"/>
    </row>
    <row r="18" spans="1:17" ht="12.75">
      <c r="A18" s="8"/>
      <c r="B18" s="61" t="s">
        <v>330</v>
      </c>
      <c r="C18" s="19">
        <v>26988.033</v>
      </c>
      <c r="D18" s="19">
        <v>37862.196</v>
      </c>
      <c r="E18" s="19">
        <v>46909.248</v>
      </c>
      <c r="F18" s="19">
        <v>43574.274</v>
      </c>
      <c r="G18" s="19">
        <v>130820.293</v>
      </c>
      <c r="H18" s="19">
        <v>208901.26799999998</v>
      </c>
      <c r="I18" s="19">
        <v>66435.03328999999</v>
      </c>
      <c r="J18" s="19">
        <v>88768.0397</v>
      </c>
      <c r="K18" s="19">
        <v>650258.3849899999</v>
      </c>
      <c r="M18" s="18" t="s">
        <v>2</v>
      </c>
      <c r="N18" s="40">
        <v>697.3560118800001</v>
      </c>
      <c r="P18" s="18"/>
      <c r="Q18" s="19"/>
    </row>
    <row r="19" spans="1:17" ht="12.75">
      <c r="A19" s="8"/>
      <c r="B19" s="61" t="s">
        <v>96</v>
      </c>
      <c r="C19" s="19"/>
      <c r="D19" s="19"/>
      <c r="E19" s="19">
        <v>3751</v>
      </c>
      <c r="F19" s="19">
        <v>7788.828</v>
      </c>
      <c r="G19" s="19">
        <v>77345.332</v>
      </c>
      <c r="H19" s="19">
        <v>138843</v>
      </c>
      <c r="I19" s="19">
        <v>166531</v>
      </c>
      <c r="J19" s="19">
        <v>143962</v>
      </c>
      <c r="K19" s="19">
        <v>538221.16</v>
      </c>
      <c r="M19" s="18" t="s">
        <v>330</v>
      </c>
      <c r="N19" s="40">
        <v>650.2583849899999</v>
      </c>
      <c r="P19" s="18"/>
      <c r="Q19" s="19"/>
    </row>
    <row r="20" spans="1:17" ht="12.75">
      <c r="A20" s="8"/>
      <c r="B20" s="61" t="s">
        <v>21</v>
      </c>
      <c r="C20" s="19">
        <v>29836.347</v>
      </c>
      <c r="D20" s="19">
        <v>28747.342</v>
      </c>
      <c r="E20" s="19">
        <v>41501.405</v>
      </c>
      <c r="F20" s="19">
        <v>23233.343999999997</v>
      </c>
      <c r="G20" s="19">
        <v>45485.323000000004</v>
      </c>
      <c r="H20" s="19">
        <v>108255.709</v>
      </c>
      <c r="I20" s="19">
        <v>75748.348</v>
      </c>
      <c r="J20" s="19">
        <v>40649.548</v>
      </c>
      <c r="K20" s="19">
        <v>393457.366</v>
      </c>
      <c r="M20" s="18" t="s">
        <v>96</v>
      </c>
      <c r="N20" s="40">
        <v>538.22116</v>
      </c>
      <c r="P20" s="18"/>
      <c r="Q20" s="19"/>
    </row>
    <row r="21" spans="1:17" ht="12.75">
      <c r="A21" s="8"/>
      <c r="B21" s="61" t="s">
        <v>98</v>
      </c>
      <c r="C21" s="19"/>
      <c r="D21" s="19"/>
      <c r="E21" s="19">
        <v>52915.086</v>
      </c>
      <c r="F21" s="19">
        <v>68530.018</v>
      </c>
      <c r="G21" s="19">
        <v>64054.992</v>
      </c>
      <c r="H21" s="19">
        <v>67586</v>
      </c>
      <c r="I21" s="19">
        <v>43968</v>
      </c>
      <c r="J21" s="19">
        <v>30827</v>
      </c>
      <c r="K21" s="19">
        <v>327881.096</v>
      </c>
      <c r="M21" s="18" t="s">
        <v>21</v>
      </c>
      <c r="N21" s="40">
        <v>393.45736600000004</v>
      </c>
      <c r="P21" s="18"/>
      <c r="Q21" s="19"/>
    </row>
    <row r="22" spans="1:17" ht="12.75">
      <c r="A22" s="8"/>
      <c r="B22" s="61" t="s">
        <v>99</v>
      </c>
      <c r="C22" s="19">
        <v>107418.476</v>
      </c>
      <c r="D22" s="19">
        <v>196491.14</v>
      </c>
      <c r="E22" s="19">
        <v>-7881.399</v>
      </c>
      <c r="F22" s="19">
        <v>-5106.406</v>
      </c>
      <c r="G22" s="19"/>
      <c r="H22" s="19"/>
      <c r="I22" s="19"/>
      <c r="J22" s="19"/>
      <c r="K22" s="19">
        <v>290921.81100000005</v>
      </c>
      <c r="M22" s="18" t="s">
        <v>98</v>
      </c>
      <c r="N22" s="40">
        <v>327.88109599999996</v>
      </c>
      <c r="P22" s="18"/>
      <c r="Q22" s="19"/>
    </row>
    <row r="23" spans="1:17" ht="12.75">
      <c r="A23" s="8"/>
      <c r="B23" s="61" t="s">
        <v>101</v>
      </c>
      <c r="C23" s="19"/>
      <c r="D23" s="19">
        <v>17630.468</v>
      </c>
      <c r="E23" s="19">
        <v>9270.536</v>
      </c>
      <c r="F23" s="19">
        <v>2621.125</v>
      </c>
      <c r="G23" s="19">
        <v>49947.131</v>
      </c>
      <c r="H23" s="19">
        <v>64032.097</v>
      </c>
      <c r="I23" s="19">
        <v>66914</v>
      </c>
      <c r="J23" s="19">
        <v>61029</v>
      </c>
      <c r="K23" s="19">
        <v>271444.357</v>
      </c>
      <c r="M23" s="20" t="s">
        <v>332</v>
      </c>
      <c r="N23" s="40">
        <v>290.92181100000005</v>
      </c>
      <c r="P23" s="18"/>
      <c r="Q23" s="19"/>
    </row>
    <row r="24" spans="1:17" ht="12.75">
      <c r="A24" s="8"/>
      <c r="B24" s="61" t="s">
        <v>103</v>
      </c>
      <c r="C24" s="19"/>
      <c r="D24" s="19">
        <v>2000</v>
      </c>
      <c r="E24" s="19">
        <v>2000</v>
      </c>
      <c r="F24" s="19">
        <v>6000</v>
      </c>
      <c r="G24" s="19">
        <v>25184.7</v>
      </c>
      <c r="H24" s="19">
        <v>45882.337</v>
      </c>
      <c r="I24" s="19">
        <v>36668.826</v>
      </c>
      <c r="J24" s="19">
        <v>36654.826</v>
      </c>
      <c r="K24" s="19">
        <v>154390.689</v>
      </c>
      <c r="M24" s="20" t="s">
        <v>103</v>
      </c>
      <c r="N24" s="40">
        <v>154.390689</v>
      </c>
      <c r="P24" s="18"/>
      <c r="Q24" s="19"/>
    </row>
    <row r="25" spans="1:17" ht="12.75">
      <c r="A25" s="8"/>
      <c r="B25" s="61" t="s">
        <v>104</v>
      </c>
      <c r="C25" s="19"/>
      <c r="D25" s="19"/>
      <c r="E25" s="19">
        <v>55111.145000000004</v>
      </c>
      <c r="F25" s="19">
        <v>21834.047000000002</v>
      </c>
      <c r="G25" s="19">
        <v>11827.735</v>
      </c>
      <c r="H25" s="19">
        <v>27155.289</v>
      </c>
      <c r="I25" s="19">
        <v>23480.96</v>
      </c>
      <c r="J25" s="19">
        <v>12806.434000000001</v>
      </c>
      <c r="K25" s="19">
        <v>152215.61000000002</v>
      </c>
      <c r="M25" s="18" t="s">
        <v>104</v>
      </c>
      <c r="N25" s="40">
        <v>152.21561000000003</v>
      </c>
      <c r="P25" s="18"/>
      <c r="Q25" s="19"/>
    </row>
    <row r="26" spans="1:17" ht="12.75">
      <c r="A26" s="8"/>
      <c r="B26" s="61" t="s">
        <v>108</v>
      </c>
      <c r="C26" s="19">
        <v>30000</v>
      </c>
      <c r="D26" s="19">
        <v>64450</v>
      </c>
      <c r="E26" s="19"/>
      <c r="F26" s="19"/>
      <c r="G26" s="19"/>
      <c r="H26" s="19"/>
      <c r="I26" s="19"/>
      <c r="J26" s="19"/>
      <c r="K26" s="19">
        <v>94450</v>
      </c>
      <c r="M26" s="18" t="s">
        <v>108</v>
      </c>
      <c r="N26" s="19">
        <v>94.45</v>
      </c>
      <c r="P26" s="18"/>
      <c r="Q26" s="19"/>
    </row>
    <row r="27" spans="1:17" ht="12.75">
      <c r="A27" s="8"/>
      <c r="B27" s="61" t="s">
        <v>109</v>
      </c>
      <c r="C27" s="19"/>
      <c r="D27" s="19"/>
      <c r="E27" s="19">
        <v>2711</v>
      </c>
      <c r="F27" s="19">
        <v>2223</v>
      </c>
      <c r="G27" s="19">
        <v>10950</v>
      </c>
      <c r="H27" s="19">
        <v>21133</v>
      </c>
      <c r="I27" s="19">
        <v>24881</v>
      </c>
      <c r="J27" s="19">
        <v>32524</v>
      </c>
      <c r="K27" s="19">
        <v>94422</v>
      </c>
      <c r="P27" s="18"/>
      <c r="Q27" s="19"/>
    </row>
    <row r="28" spans="1:17" ht="12.75">
      <c r="A28" s="8"/>
      <c r="B28" s="61" t="s">
        <v>5</v>
      </c>
      <c r="C28" s="19">
        <v>4399</v>
      </c>
      <c r="D28" s="19">
        <v>4095</v>
      </c>
      <c r="E28" s="19">
        <v>5798.5</v>
      </c>
      <c r="F28" s="19">
        <v>11361.5</v>
      </c>
      <c r="G28" s="19">
        <v>12335</v>
      </c>
      <c r="H28" s="19">
        <v>6045</v>
      </c>
      <c r="I28" s="19">
        <v>9020</v>
      </c>
      <c r="J28" s="19">
        <v>29069</v>
      </c>
      <c r="K28" s="19">
        <v>82123</v>
      </c>
      <c r="M28" s="8" t="s">
        <v>335</v>
      </c>
      <c r="N28" s="13"/>
      <c r="P28" s="18"/>
      <c r="Q28" s="19"/>
    </row>
    <row r="29" spans="1:17" ht="12.75">
      <c r="A29" s="8"/>
      <c r="B29" s="61" t="s">
        <v>113</v>
      </c>
      <c r="C29" s="19">
        <v>351</v>
      </c>
      <c r="D29" s="19">
        <v>1599</v>
      </c>
      <c r="E29" s="19">
        <v>1920</v>
      </c>
      <c r="F29" s="19">
        <v>3179</v>
      </c>
      <c r="G29" s="19">
        <v>20141</v>
      </c>
      <c r="H29" s="19"/>
      <c r="I29" s="19">
        <v>34988</v>
      </c>
      <c r="J29" s="19">
        <v>3441</v>
      </c>
      <c r="K29" s="19">
        <v>65619</v>
      </c>
      <c r="M29" s="8" t="s">
        <v>90</v>
      </c>
      <c r="N29" s="13"/>
      <c r="P29" s="18"/>
      <c r="Q29" s="19"/>
    </row>
    <row r="30" spans="2:17" ht="12.75">
      <c r="B30" s="61" t="s">
        <v>11</v>
      </c>
      <c r="C30" s="19">
        <v>2705.492</v>
      </c>
      <c r="D30" s="19">
        <v>2197.5</v>
      </c>
      <c r="E30" s="19">
        <v>6443.036</v>
      </c>
      <c r="F30" s="19">
        <v>7144.315</v>
      </c>
      <c r="G30" s="19">
        <v>15144.66</v>
      </c>
      <c r="H30" s="19">
        <v>16423.059</v>
      </c>
      <c r="I30" s="19">
        <v>1864.14823</v>
      </c>
      <c r="J30" s="19">
        <v>2778.00867</v>
      </c>
      <c r="K30" s="19">
        <v>54700.2189</v>
      </c>
      <c r="M30" s="8"/>
      <c r="N30" s="38" t="s">
        <v>331</v>
      </c>
      <c r="P30" s="18"/>
      <c r="Q30" s="19"/>
    </row>
    <row r="31" spans="2:14" ht="12.75">
      <c r="B31" s="61" t="s">
        <v>117</v>
      </c>
      <c r="C31" s="19"/>
      <c r="D31" s="19"/>
      <c r="E31" s="19"/>
      <c r="F31" s="19"/>
      <c r="G31" s="19">
        <v>14995.317</v>
      </c>
      <c r="H31" s="19">
        <v>19360</v>
      </c>
      <c r="I31" s="19">
        <v>7483</v>
      </c>
      <c r="J31" s="19">
        <v>11750</v>
      </c>
      <c r="K31" s="19">
        <v>53588.316999999995</v>
      </c>
      <c r="M31" s="20" t="s">
        <v>344</v>
      </c>
      <c r="N31" s="40">
        <v>1527.60063076</v>
      </c>
    </row>
    <row r="32" spans="2:14" ht="12.75">
      <c r="B32" s="61" t="s">
        <v>15</v>
      </c>
      <c r="C32" s="19">
        <v>4795.648999999999</v>
      </c>
      <c r="D32" s="19">
        <v>6250.785</v>
      </c>
      <c r="E32" s="19">
        <v>6738.2</v>
      </c>
      <c r="F32" s="19">
        <v>6509.38</v>
      </c>
      <c r="G32" s="19">
        <v>9276.52</v>
      </c>
      <c r="H32" s="19">
        <v>7896.84</v>
      </c>
      <c r="I32" s="19">
        <v>5677.94161</v>
      </c>
      <c r="J32" s="19">
        <v>6165.3229599999995</v>
      </c>
      <c r="K32" s="19">
        <v>53310.638569999996</v>
      </c>
      <c r="M32" s="20" t="s">
        <v>345</v>
      </c>
      <c r="N32" s="40">
        <v>1261.8777000000002</v>
      </c>
    </row>
    <row r="33" spans="2:14" ht="12.75">
      <c r="B33" s="61" t="s">
        <v>119</v>
      </c>
      <c r="C33" s="19">
        <v>1619.4740000000002</v>
      </c>
      <c r="D33" s="19">
        <v>4723</v>
      </c>
      <c r="E33" s="19">
        <v>2478</v>
      </c>
      <c r="F33" s="19">
        <v>5963</v>
      </c>
      <c r="G33" s="19">
        <v>5222</v>
      </c>
      <c r="H33" s="19">
        <v>3655</v>
      </c>
      <c r="I33" s="19">
        <v>17560.48107</v>
      </c>
      <c r="J33" s="19">
        <v>1684.5514899999998</v>
      </c>
      <c r="K33" s="19">
        <v>42905.50656</v>
      </c>
      <c r="M33" s="18" t="s">
        <v>94</v>
      </c>
      <c r="N33" s="40">
        <v>747.406481</v>
      </c>
    </row>
    <row r="34" spans="2:14" ht="12.75">
      <c r="B34" s="61" t="s">
        <v>122</v>
      </c>
      <c r="C34" s="19">
        <v>292</v>
      </c>
      <c r="D34" s="19">
        <v>924</v>
      </c>
      <c r="E34" s="19">
        <v>945</v>
      </c>
      <c r="F34" s="19">
        <v>665</v>
      </c>
      <c r="G34" s="19">
        <v>5586.2</v>
      </c>
      <c r="H34" s="19">
        <v>7402.757</v>
      </c>
      <c r="I34" s="19">
        <v>8820.375</v>
      </c>
      <c r="J34" s="19">
        <v>5985.358</v>
      </c>
      <c r="K34" s="19">
        <v>30620.690000000002</v>
      </c>
      <c r="M34" s="18" t="s">
        <v>95</v>
      </c>
      <c r="N34" s="40">
        <v>642.309</v>
      </c>
    </row>
    <row r="35" spans="2:14" ht="12.75">
      <c r="B35" s="61" t="s">
        <v>123</v>
      </c>
      <c r="C35" s="19"/>
      <c r="D35" s="19"/>
      <c r="E35" s="19"/>
      <c r="F35" s="19"/>
      <c r="G35" s="19"/>
      <c r="H35" s="19">
        <v>6824</v>
      </c>
      <c r="I35" s="19">
        <v>7758</v>
      </c>
      <c r="J35" s="19">
        <v>15062</v>
      </c>
      <c r="K35" s="19">
        <v>29644</v>
      </c>
      <c r="M35" s="18" t="s">
        <v>333</v>
      </c>
      <c r="N35" s="40">
        <v>613.1354586500001</v>
      </c>
    </row>
    <row r="36" spans="2:14" ht="12.75">
      <c r="B36" s="61" t="s">
        <v>124</v>
      </c>
      <c r="C36" s="19"/>
      <c r="D36" s="19">
        <v>5885</v>
      </c>
      <c r="E36" s="19">
        <v>7603</v>
      </c>
      <c r="F36" s="19">
        <v>3025</v>
      </c>
      <c r="G36" s="19">
        <v>3928</v>
      </c>
      <c r="H36" s="19">
        <v>1716</v>
      </c>
      <c r="I36" s="19">
        <v>2298</v>
      </c>
      <c r="J36" s="19">
        <v>3849</v>
      </c>
      <c r="K36" s="19">
        <v>28304</v>
      </c>
      <c r="M36" s="18" t="s">
        <v>97</v>
      </c>
      <c r="N36" s="40">
        <v>407.443608</v>
      </c>
    </row>
    <row r="37" spans="2:14" ht="12.75">
      <c r="B37" s="61" t="s">
        <v>13</v>
      </c>
      <c r="C37" s="19">
        <v>2188</v>
      </c>
      <c r="D37" s="19">
        <v>2373</v>
      </c>
      <c r="E37" s="19">
        <v>2310</v>
      </c>
      <c r="F37" s="19">
        <v>2368</v>
      </c>
      <c r="G37" s="19">
        <v>2628</v>
      </c>
      <c r="H37" s="19">
        <v>3319</v>
      </c>
      <c r="I37" s="19">
        <v>3641</v>
      </c>
      <c r="J37" s="19">
        <v>3459</v>
      </c>
      <c r="K37" s="19">
        <v>22286</v>
      </c>
      <c r="M37" s="18" t="s">
        <v>100</v>
      </c>
      <c r="N37" s="40">
        <v>285.1737120000001</v>
      </c>
    </row>
    <row r="38" spans="2:14" ht="12.75">
      <c r="B38" s="61" t="s">
        <v>25</v>
      </c>
      <c r="C38" s="19">
        <v>4818.35</v>
      </c>
      <c r="D38" s="19">
        <v>3634.668</v>
      </c>
      <c r="E38" s="19">
        <v>5488.991</v>
      </c>
      <c r="F38" s="19">
        <v>3489.15</v>
      </c>
      <c r="G38" s="19">
        <v>1281.9</v>
      </c>
      <c r="H38" s="19">
        <v>1637</v>
      </c>
      <c r="I38" s="19">
        <v>1275</v>
      </c>
      <c r="J38" s="19">
        <v>280</v>
      </c>
      <c r="K38" s="19">
        <v>21905.059</v>
      </c>
      <c r="M38" s="20" t="s">
        <v>346</v>
      </c>
      <c r="N38" s="40">
        <v>204.588306</v>
      </c>
    </row>
    <row r="39" spans="2:14" ht="12.75">
      <c r="B39" s="61" t="s">
        <v>7</v>
      </c>
      <c r="C39" s="19">
        <v>1664</v>
      </c>
      <c r="D39" s="19">
        <v>2442</v>
      </c>
      <c r="E39" s="19">
        <v>1979</v>
      </c>
      <c r="F39" s="19">
        <v>2487</v>
      </c>
      <c r="G39" s="19">
        <v>1447</v>
      </c>
      <c r="H39" s="19">
        <v>2134</v>
      </c>
      <c r="I39" s="19">
        <v>1870</v>
      </c>
      <c r="J39" s="19">
        <v>2119</v>
      </c>
      <c r="K39" s="19">
        <v>16142</v>
      </c>
      <c r="M39" s="20" t="s">
        <v>347</v>
      </c>
      <c r="N39" s="40">
        <v>97.031934</v>
      </c>
    </row>
    <row r="40" spans="2:14" ht="12.75">
      <c r="B40" s="61" t="s">
        <v>130</v>
      </c>
      <c r="C40" s="19">
        <v>4282</v>
      </c>
      <c r="D40" s="19">
        <v>6050</v>
      </c>
      <c r="E40" s="19">
        <v>1190</v>
      </c>
      <c r="F40" s="19">
        <v>220</v>
      </c>
      <c r="G40" s="19">
        <v>430</v>
      </c>
      <c r="H40" s="19"/>
      <c r="I40" s="19"/>
      <c r="J40" s="19"/>
      <c r="K40" s="19">
        <v>12172</v>
      </c>
      <c r="M40" s="20" t="s">
        <v>107</v>
      </c>
      <c r="N40" s="40">
        <v>95.303</v>
      </c>
    </row>
    <row r="41" spans="2:11" ht="12.75">
      <c r="B41" s="61" t="s">
        <v>131</v>
      </c>
      <c r="C41" s="19"/>
      <c r="D41" s="19"/>
      <c r="E41" s="19"/>
      <c r="F41" s="19"/>
      <c r="G41" s="19"/>
      <c r="H41" s="19"/>
      <c r="I41" s="19">
        <v>3975</v>
      </c>
      <c r="J41" s="19">
        <v>7389</v>
      </c>
      <c r="K41" s="19">
        <v>11364</v>
      </c>
    </row>
    <row r="42" spans="2:14" ht="12.75">
      <c r="B42" s="61" t="s">
        <v>22</v>
      </c>
      <c r="C42" s="19">
        <v>2</v>
      </c>
      <c r="D42" s="19">
        <v>231</v>
      </c>
      <c r="E42" s="19">
        <v>-126</v>
      </c>
      <c r="F42" s="19">
        <v>2083</v>
      </c>
      <c r="G42" s="19">
        <v>1990</v>
      </c>
      <c r="H42" s="19">
        <v>928</v>
      </c>
      <c r="I42" s="19">
        <v>1765</v>
      </c>
      <c r="J42" s="19">
        <v>4243</v>
      </c>
      <c r="K42" s="19">
        <v>11116</v>
      </c>
      <c r="M42" s="8" t="s">
        <v>336</v>
      </c>
      <c r="N42" s="13"/>
    </row>
    <row r="43" spans="2:14" ht="12.75">
      <c r="B43" s="61" t="s">
        <v>134</v>
      </c>
      <c r="C43" s="19"/>
      <c r="D43" s="19"/>
      <c r="E43" s="19"/>
      <c r="F43" s="19">
        <v>1150</v>
      </c>
      <c r="G43" s="19">
        <v>3575</v>
      </c>
      <c r="H43" s="19">
        <v>674</v>
      </c>
      <c r="I43" s="19">
        <v>3038</v>
      </c>
      <c r="J43" s="19">
        <v>1179</v>
      </c>
      <c r="K43" s="19">
        <v>9616</v>
      </c>
      <c r="M43" s="8" t="s">
        <v>337</v>
      </c>
      <c r="N43" s="13"/>
    </row>
    <row r="44" spans="2:14" ht="12.75">
      <c r="B44" s="61" t="s">
        <v>138</v>
      </c>
      <c r="C44" s="19"/>
      <c r="D44" s="19"/>
      <c r="E44" s="19">
        <v>1082.5</v>
      </c>
      <c r="F44" s="19">
        <v>1208.0300000000002</v>
      </c>
      <c r="G44" s="19"/>
      <c r="H44" s="19">
        <v>1780.293</v>
      </c>
      <c r="I44" s="19">
        <v>2019.992</v>
      </c>
      <c r="J44" s="19">
        <v>2425.6669999999995</v>
      </c>
      <c r="K44" s="19">
        <v>8516.482</v>
      </c>
      <c r="M44" s="8"/>
      <c r="N44" s="38" t="s">
        <v>331</v>
      </c>
    </row>
    <row r="45" spans="2:18" ht="12.75">
      <c r="B45" s="61" t="s">
        <v>4</v>
      </c>
      <c r="C45" s="19">
        <v>280</v>
      </c>
      <c r="D45" s="19">
        <v>280</v>
      </c>
      <c r="E45" s="19">
        <v>279.5</v>
      </c>
      <c r="F45" s="19">
        <v>279.5</v>
      </c>
      <c r="G45" s="19">
        <v>10</v>
      </c>
      <c r="H45" s="19">
        <v>13</v>
      </c>
      <c r="I45" s="19">
        <v>3226</v>
      </c>
      <c r="J45" s="19">
        <v>2830</v>
      </c>
      <c r="K45" s="19">
        <v>7198</v>
      </c>
      <c r="M45" s="18" t="s">
        <v>132</v>
      </c>
      <c r="N45" s="50">
        <v>11.34596654</v>
      </c>
      <c r="R45" s="19"/>
    </row>
    <row r="46" spans="2:18" ht="12.75">
      <c r="B46" s="61" t="s">
        <v>146</v>
      </c>
      <c r="C46" s="19">
        <v>250</v>
      </c>
      <c r="D46" s="19">
        <v>230</v>
      </c>
      <c r="E46" s="19">
        <v>235</v>
      </c>
      <c r="F46" s="19">
        <v>2623</v>
      </c>
      <c r="G46" s="19">
        <v>250</v>
      </c>
      <c r="H46" s="19">
        <v>979</v>
      </c>
      <c r="I46" s="19">
        <v>1027</v>
      </c>
      <c r="J46" s="19">
        <v>1521</v>
      </c>
      <c r="K46" s="19">
        <v>7115</v>
      </c>
      <c r="M46" s="18" t="s">
        <v>128</v>
      </c>
      <c r="N46" s="50">
        <v>15.095</v>
      </c>
      <c r="R46" s="19"/>
    </row>
    <row r="47" spans="2:18" ht="12.75">
      <c r="B47" s="61" t="s">
        <v>152</v>
      </c>
      <c r="C47" s="19">
        <v>49</v>
      </c>
      <c r="D47" s="19">
        <v>1</v>
      </c>
      <c r="E47" s="19">
        <v>507</v>
      </c>
      <c r="F47" s="19">
        <v>373.4</v>
      </c>
      <c r="G47" s="19">
        <v>254</v>
      </c>
      <c r="H47" s="19">
        <v>172</v>
      </c>
      <c r="I47" s="19">
        <v>1218.58364</v>
      </c>
      <c r="J47" s="19">
        <v>2401.50236</v>
      </c>
      <c r="K47" s="19">
        <v>4976.486000000001</v>
      </c>
      <c r="M47" s="18" t="s">
        <v>127</v>
      </c>
      <c r="N47" s="50">
        <v>17.474</v>
      </c>
      <c r="R47" s="19"/>
    </row>
    <row r="48" spans="2:18" ht="12.75">
      <c r="B48" s="61" t="s">
        <v>28</v>
      </c>
      <c r="C48" s="19"/>
      <c r="D48" s="19"/>
      <c r="E48" s="19"/>
      <c r="F48" s="19"/>
      <c r="G48" s="19"/>
      <c r="H48" s="19">
        <v>503</v>
      </c>
      <c r="I48" s="19">
        <v>3974.21052631579</v>
      </c>
      <c r="J48" s="19">
        <v>431.4691943127962</v>
      </c>
      <c r="K48" s="19">
        <v>4908.679720628586</v>
      </c>
      <c r="M48" s="18" t="s">
        <v>126</v>
      </c>
      <c r="N48" s="50">
        <v>21.217</v>
      </c>
      <c r="R48" s="19"/>
    </row>
    <row r="49" spans="2:18" ht="12.75">
      <c r="B49" s="61" t="s">
        <v>8</v>
      </c>
      <c r="C49" s="19">
        <v>1132</v>
      </c>
      <c r="D49" s="19">
        <v>1538</v>
      </c>
      <c r="E49" s="19">
        <v>280.75</v>
      </c>
      <c r="F49" s="19">
        <v>518.75</v>
      </c>
      <c r="G49" s="19">
        <v>325</v>
      </c>
      <c r="H49" s="19">
        <v>329</v>
      </c>
      <c r="I49" s="19">
        <v>238.2982456140351</v>
      </c>
      <c r="J49" s="19">
        <v>475.65402843601896</v>
      </c>
      <c r="K49" s="19">
        <v>4837.452274050054</v>
      </c>
      <c r="M49" s="18" t="s">
        <v>339</v>
      </c>
      <c r="N49" s="50">
        <v>25.688737</v>
      </c>
      <c r="R49" s="19"/>
    </row>
    <row r="50" spans="2:18" ht="12.75">
      <c r="B50" s="61" t="s">
        <v>159</v>
      </c>
      <c r="C50" s="19"/>
      <c r="D50" s="19"/>
      <c r="E50" s="19">
        <v>1004</v>
      </c>
      <c r="F50" s="19">
        <v>1000</v>
      </c>
      <c r="G50" s="19">
        <v>1034.361</v>
      </c>
      <c r="H50" s="19"/>
      <c r="I50" s="19">
        <v>931.934</v>
      </c>
      <c r="J50" s="19">
        <v>486.943</v>
      </c>
      <c r="K50" s="19">
        <v>4457.238</v>
      </c>
      <c r="M50" s="18" t="s">
        <v>121</v>
      </c>
      <c r="N50" s="50">
        <v>36.782</v>
      </c>
      <c r="R50" s="19"/>
    </row>
    <row r="51" spans="2:18" ht="12.75">
      <c r="B51" s="61" t="s">
        <v>6</v>
      </c>
      <c r="C51" s="19"/>
      <c r="D51" s="19"/>
      <c r="E51" s="19">
        <v>874.801</v>
      </c>
      <c r="F51" s="19">
        <v>5</v>
      </c>
      <c r="G51" s="19">
        <v>802.554</v>
      </c>
      <c r="H51" s="19">
        <v>13</v>
      </c>
      <c r="I51" s="19">
        <v>277</v>
      </c>
      <c r="J51" s="19">
        <v>1247</v>
      </c>
      <c r="K51" s="19">
        <v>3219.355</v>
      </c>
      <c r="M51" s="18" t="s">
        <v>338</v>
      </c>
      <c r="N51" s="50">
        <v>41.993159</v>
      </c>
      <c r="R51" s="19"/>
    </row>
    <row r="52" spans="2:18" ht="12.75">
      <c r="B52" s="61" t="s">
        <v>174</v>
      </c>
      <c r="C52" s="19"/>
      <c r="D52" s="19"/>
      <c r="E52" s="19"/>
      <c r="F52" s="19"/>
      <c r="G52" s="19"/>
      <c r="H52" s="19">
        <v>3000</v>
      </c>
      <c r="I52" s="19"/>
      <c r="J52" s="19"/>
      <c r="K52" s="19">
        <v>3000</v>
      </c>
      <c r="M52" s="18" t="s">
        <v>118</v>
      </c>
      <c r="N52" s="50">
        <v>50.55238000000001</v>
      </c>
      <c r="R52" s="19"/>
    </row>
    <row r="53" spans="2:18" ht="12.75">
      <c r="B53" s="61" t="s">
        <v>181</v>
      </c>
      <c r="C53" s="19"/>
      <c r="D53" s="19"/>
      <c r="E53" s="19"/>
      <c r="F53" s="19"/>
      <c r="G53" s="19">
        <v>379</v>
      </c>
      <c r="H53" s="19">
        <v>2126</v>
      </c>
      <c r="I53" s="19"/>
      <c r="J53" s="19"/>
      <c r="K53" s="19">
        <v>2505</v>
      </c>
      <c r="M53" s="18" t="s">
        <v>116</v>
      </c>
      <c r="N53" s="50">
        <v>56.009993</v>
      </c>
      <c r="R53" s="19"/>
    </row>
    <row r="54" spans="2:18" ht="12.75">
      <c r="B54" s="65" t="s">
        <v>183</v>
      </c>
      <c r="C54" s="66"/>
      <c r="D54" s="66"/>
      <c r="E54" s="66"/>
      <c r="F54" s="66"/>
      <c r="G54" s="66"/>
      <c r="H54" s="67"/>
      <c r="I54" s="67">
        <v>1462</v>
      </c>
      <c r="J54" s="67">
        <v>913</v>
      </c>
      <c r="K54" s="67">
        <v>2375</v>
      </c>
      <c r="M54" s="18" t="s">
        <v>115</v>
      </c>
      <c r="N54" s="50">
        <v>59.298</v>
      </c>
      <c r="R54" s="19"/>
    </row>
    <row r="55" spans="2:18" ht="12.75">
      <c r="B55" s="61" t="s">
        <v>186</v>
      </c>
      <c r="C55" s="19"/>
      <c r="D55" s="19"/>
      <c r="E55" s="19">
        <v>356.826</v>
      </c>
      <c r="F55" s="19">
        <v>1780.292</v>
      </c>
      <c r="G55" s="19"/>
      <c r="H55" s="19"/>
      <c r="I55" s="19"/>
      <c r="J55" s="19"/>
      <c r="K55" s="19">
        <v>2137.118</v>
      </c>
      <c r="M55" s="18" t="s">
        <v>114</v>
      </c>
      <c r="N55" s="50">
        <v>61.778</v>
      </c>
      <c r="R55" s="19"/>
    </row>
    <row r="56" spans="2:18" ht="12.75">
      <c r="B56" s="61" t="s">
        <v>195</v>
      </c>
      <c r="C56" s="19"/>
      <c r="D56" s="19"/>
      <c r="E56" s="19"/>
      <c r="F56" s="19"/>
      <c r="G56" s="19"/>
      <c r="H56" s="19">
        <v>704</v>
      </c>
      <c r="I56" s="19">
        <v>806</v>
      </c>
      <c r="J56" s="19"/>
      <c r="K56" s="19">
        <v>1510</v>
      </c>
      <c r="M56" s="18" t="s">
        <v>112</v>
      </c>
      <c r="N56" s="50">
        <v>72.601</v>
      </c>
      <c r="R56" s="19"/>
    </row>
    <row r="57" spans="2:18" ht="12.75">
      <c r="B57" s="61" t="s">
        <v>213</v>
      </c>
      <c r="C57" s="19"/>
      <c r="D57" s="19"/>
      <c r="E57" s="19"/>
      <c r="F57" s="19"/>
      <c r="G57" s="19"/>
      <c r="H57" s="19">
        <v>341</v>
      </c>
      <c r="I57" s="19">
        <v>376.75438596491233</v>
      </c>
      <c r="J57" s="19">
        <v>277.15639810426546</v>
      </c>
      <c r="K57" s="19">
        <v>994.9107840691778</v>
      </c>
      <c r="M57" s="18" t="s">
        <v>111</v>
      </c>
      <c r="N57" s="50">
        <v>75.987</v>
      </c>
      <c r="R57" s="19"/>
    </row>
    <row r="58" spans="2:18" ht="12.75">
      <c r="B58" s="61" t="s">
        <v>3</v>
      </c>
      <c r="C58" s="19">
        <v>179</v>
      </c>
      <c r="D58" s="19">
        <v>520</v>
      </c>
      <c r="E58" s="19">
        <v>91.5</v>
      </c>
      <c r="F58" s="19">
        <v>7.5</v>
      </c>
      <c r="G58" s="19">
        <v>10</v>
      </c>
      <c r="H58" s="19">
        <v>13</v>
      </c>
      <c r="I58" s="19">
        <v>21</v>
      </c>
      <c r="J58" s="19">
        <v>26</v>
      </c>
      <c r="K58" s="19">
        <v>868</v>
      </c>
      <c r="M58" s="20" t="s">
        <v>334</v>
      </c>
      <c r="N58" s="50">
        <v>84</v>
      </c>
      <c r="R58" s="19"/>
    </row>
    <row r="59" spans="2:18" ht="12.75">
      <c r="B59" s="61" t="s">
        <v>17</v>
      </c>
      <c r="C59" s="19"/>
      <c r="D59" s="19">
        <v>17</v>
      </c>
      <c r="E59" s="19"/>
      <c r="F59" s="19">
        <v>181</v>
      </c>
      <c r="G59" s="19"/>
      <c r="H59" s="19">
        <v>130</v>
      </c>
      <c r="I59" s="19"/>
      <c r="J59" s="19">
        <v>370</v>
      </c>
      <c r="K59" s="19">
        <v>698</v>
      </c>
      <c r="M59" s="20" t="s">
        <v>107</v>
      </c>
      <c r="N59" s="40">
        <v>95.303</v>
      </c>
      <c r="R59" s="19"/>
    </row>
    <row r="60" spans="2:18" ht="12.75">
      <c r="B60" s="61" t="s">
        <v>31</v>
      </c>
      <c r="C60" s="19"/>
      <c r="D60" s="19"/>
      <c r="E60" s="19">
        <v>167</v>
      </c>
      <c r="F60" s="19">
        <v>191</v>
      </c>
      <c r="G60" s="19">
        <v>214</v>
      </c>
      <c r="H60" s="19">
        <v>69</v>
      </c>
      <c r="I60" s="19"/>
      <c r="J60" s="19"/>
      <c r="K60" s="19">
        <v>641</v>
      </c>
      <c r="M60" s="20" t="s">
        <v>347</v>
      </c>
      <c r="N60" s="50">
        <v>97.031934</v>
      </c>
      <c r="R60" s="19"/>
    </row>
    <row r="61" spans="2:18" ht="12.75">
      <c r="B61" s="61" t="s">
        <v>223</v>
      </c>
      <c r="C61" s="19"/>
      <c r="D61" s="19"/>
      <c r="E61" s="19"/>
      <c r="F61" s="19"/>
      <c r="G61" s="19"/>
      <c r="H61" s="19"/>
      <c r="I61" s="19">
        <v>556</v>
      </c>
      <c r="J61" s="19"/>
      <c r="K61" s="19">
        <v>556</v>
      </c>
      <c r="M61" s="20" t="s">
        <v>346</v>
      </c>
      <c r="N61" s="50">
        <v>204.588306</v>
      </c>
      <c r="R61" s="19"/>
    </row>
    <row r="62" spans="2:18" ht="12.75">
      <c r="B62" s="61" t="s">
        <v>237</v>
      </c>
      <c r="C62" s="19"/>
      <c r="D62" s="19"/>
      <c r="E62" s="19"/>
      <c r="F62" s="19"/>
      <c r="G62" s="19"/>
      <c r="H62" s="19">
        <v>118</v>
      </c>
      <c r="I62" s="19">
        <v>123.07017543859651</v>
      </c>
      <c r="J62" s="19">
        <v>80.66350710900474</v>
      </c>
      <c r="K62" s="19">
        <v>321.73368254760123</v>
      </c>
      <c r="M62" s="18" t="s">
        <v>100</v>
      </c>
      <c r="N62" s="50">
        <v>285.1737120000001</v>
      </c>
      <c r="R62" s="19"/>
    </row>
    <row r="63" spans="2:18" ht="12.75">
      <c r="B63" s="61" t="s">
        <v>244</v>
      </c>
      <c r="C63" s="19"/>
      <c r="D63" s="19"/>
      <c r="E63" s="19"/>
      <c r="F63" s="19"/>
      <c r="G63" s="19"/>
      <c r="H63" s="19">
        <v>287</v>
      </c>
      <c r="I63" s="19"/>
      <c r="J63" s="19"/>
      <c r="K63" s="19">
        <v>287</v>
      </c>
      <c r="M63" s="18" t="s">
        <v>97</v>
      </c>
      <c r="N63" s="50">
        <v>407.443608</v>
      </c>
      <c r="R63" s="19"/>
    </row>
    <row r="64" spans="2:18" ht="12.75">
      <c r="B64" s="61" t="s">
        <v>257</v>
      </c>
      <c r="C64" s="19">
        <v>202</v>
      </c>
      <c r="D64" s="19"/>
      <c r="E64" s="19"/>
      <c r="F64" s="19">
        <v>25</v>
      </c>
      <c r="G64" s="19"/>
      <c r="H64" s="19"/>
      <c r="I64" s="19"/>
      <c r="J64" s="19"/>
      <c r="K64" s="19">
        <v>227</v>
      </c>
      <c r="M64" s="18" t="s">
        <v>333</v>
      </c>
      <c r="N64" s="50">
        <v>613.1354586500001</v>
      </c>
      <c r="R64" s="19"/>
    </row>
    <row r="65" spans="2:18" ht="12.75">
      <c r="B65" s="61" t="s">
        <v>276</v>
      </c>
      <c r="C65" s="19"/>
      <c r="D65" s="19"/>
      <c r="E65" s="19"/>
      <c r="F65" s="19"/>
      <c r="G65" s="19"/>
      <c r="H65" s="19">
        <v>143</v>
      </c>
      <c r="I65" s="19"/>
      <c r="J65" s="19"/>
      <c r="K65" s="19">
        <v>143</v>
      </c>
      <c r="M65" s="18" t="s">
        <v>95</v>
      </c>
      <c r="N65" s="50">
        <v>642.309</v>
      </c>
      <c r="R65" s="19"/>
    </row>
    <row r="66" spans="2:18" ht="12.75">
      <c r="B66" s="61" t="s">
        <v>12</v>
      </c>
      <c r="C66" s="19">
        <v>18.8</v>
      </c>
      <c r="D66" s="19">
        <v>3.8</v>
      </c>
      <c r="E66" s="19">
        <v>24.75</v>
      </c>
      <c r="F66" s="19">
        <v>24.75</v>
      </c>
      <c r="G66" s="19">
        <v>10</v>
      </c>
      <c r="H66" s="19">
        <v>15</v>
      </c>
      <c r="I66" s="19">
        <v>34</v>
      </c>
      <c r="J66" s="19">
        <v>7</v>
      </c>
      <c r="K66" s="19">
        <v>138.1</v>
      </c>
      <c r="M66" s="18" t="s">
        <v>94</v>
      </c>
      <c r="N66" s="50">
        <v>747.406481</v>
      </c>
      <c r="R66" s="19"/>
    </row>
    <row r="67" spans="2:18" ht="12.75">
      <c r="B67" s="61" t="s">
        <v>281</v>
      </c>
      <c r="C67" s="19"/>
      <c r="D67" s="19"/>
      <c r="E67" s="19">
        <v>8.5</v>
      </c>
      <c r="F67" s="19">
        <v>8.5</v>
      </c>
      <c r="G67" s="19"/>
      <c r="H67" s="19"/>
      <c r="I67" s="19">
        <v>22</v>
      </c>
      <c r="J67" s="19">
        <v>65</v>
      </c>
      <c r="K67" s="19">
        <v>104</v>
      </c>
      <c r="M67" s="20" t="s">
        <v>345</v>
      </c>
      <c r="N67" s="50">
        <v>1261.8777000000002</v>
      </c>
      <c r="R67" s="19"/>
    </row>
    <row r="68" spans="2:18" ht="12.75">
      <c r="B68" s="61" t="s">
        <v>283</v>
      </c>
      <c r="C68" s="19"/>
      <c r="D68" s="19"/>
      <c r="E68" s="19"/>
      <c r="F68" s="19"/>
      <c r="G68" s="19"/>
      <c r="H68" s="19"/>
      <c r="I68" s="19">
        <v>100</v>
      </c>
      <c r="J68" s="19"/>
      <c r="K68" s="19">
        <v>100</v>
      </c>
      <c r="M68" s="20" t="s">
        <v>344</v>
      </c>
      <c r="N68" s="50">
        <v>1527.60063076</v>
      </c>
      <c r="R68" s="19"/>
    </row>
    <row r="69" spans="2:18" ht="12.75">
      <c r="B69" s="61" t="s">
        <v>33</v>
      </c>
      <c r="C69" s="19"/>
      <c r="D69" s="19"/>
      <c r="E69" s="19"/>
      <c r="F69" s="19"/>
      <c r="G69" s="19"/>
      <c r="H69" s="19">
        <v>33</v>
      </c>
      <c r="I69" s="19">
        <v>33</v>
      </c>
      <c r="J69" s="19">
        <v>23</v>
      </c>
      <c r="K69" s="19">
        <v>89</v>
      </c>
      <c r="R69" s="19"/>
    </row>
    <row r="70" spans="2:18" ht="12.75">
      <c r="B70" s="61" t="s">
        <v>292</v>
      </c>
      <c r="C70" s="19"/>
      <c r="D70" s="19"/>
      <c r="E70" s="19">
        <v>17.35</v>
      </c>
      <c r="F70" s="19">
        <v>17.35</v>
      </c>
      <c r="G70" s="19"/>
      <c r="H70" s="19"/>
      <c r="I70" s="19"/>
      <c r="J70" s="19">
        <v>38</v>
      </c>
      <c r="K70" s="19">
        <v>72.7</v>
      </c>
      <c r="M70" s="8" t="s">
        <v>340</v>
      </c>
      <c r="R70" s="19"/>
    </row>
    <row r="71" spans="2:30" ht="12.75">
      <c r="B71" s="61" t="s">
        <v>26</v>
      </c>
      <c r="C71" s="19"/>
      <c r="D71" s="19"/>
      <c r="E71" s="19"/>
      <c r="F71" s="19"/>
      <c r="G71" s="19"/>
      <c r="H71" s="19"/>
      <c r="I71" s="19">
        <v>24</v>
      </c>
      <c r="J71" s="19"/>
      <c r="K71" s="19">
        <v>24</v>
      </c>
      <c r="M71" s="8" t="s">
        <v>337</v>
      </c>
      <c r="AD71" s="1" t="s">
        <v>36</v>
      </c>
    </row>
    <row r="72" spans="2:18" ht="12.75">
      <c r="B72" s="61" t="s">
        <v>24</v>
      </c>
      <c r="C72" s="19"/>
      <c r="D72" s="19"/>
      <c r="E72" s="19"/>
      <c r="F72" s="19"/>
      <c r="G72" s="19"/>
      <c r="H72" s="19">
        <v>20</v>
      </c>
      <c r="I72" s="19"/>
      <c r="J72" s="19"/>
      <c r="K72" s="19">
        <v>20</v>
      </c>
      <c r="N72" s="1" t="s">
        <v>36</v>
      </c>
      <c r="O72" s="1" t="s">
        <v>37</v>
      </c>
      <c r="P72" s="1" t="s">
        <v>38</v>
      </c>
      <c r="Q72" s="1" t="s">
        <v>39</v>
      </c>
      <c r="R72" s="60"/>
    </row>
    <row r="73" spans="2:18" ht="12.75">
      <c r="B73" s="61" t="s">
        <v>14</v>
      </c>
      <c r="C73" s="19"/>
      <c r="D73" s="19"/>
      <c r="E73" s="19"/>
      <c r="F73" s="19"/>
      <c r="G73" s="19">
        <v>10</v>
      </c>
      <c r="H73" s="19"/>
      <c r="I73" s="19"/>
      <c r="J73" s="19"/>
      <c r="K73" s="19">
        <v>10</v>
      </c>
      <c r="M73" s="20" t="s">
        <v>348</v>
      </c>
      <c r="N73" s="50">
        <v>17.643</v>
      </c>
      <c r="O73" s="50">
        <v>14.088</v>
      </c>
      <c r="P73" s="50">
        <v>16.645</v>
      </c>
      <c r="Q73" s="50">
        <v>46.927</v>
      </c>
      <c r="R73" s="60"/>
    </row>
    <row r="74" spans="2:18" ht="12.75">
      <c r="B74" s="20" t="s">
        <v>343</v>
      </c>
      <c r="C74" s="19">
        <v>417121.65031000006</v>
      </c>
      <c r="D74" s="19">
        <v>497028.5685799999</v>
      </c>
      <c r="E74" s="19">
        <v>700628.9134762415</v>
      </c>
      <c r="F74" s="19">
        <v>1153902.3942644969</v>
      </c>
      <c r="G74" s="19">
        <v>710070.7020099999</v>
      </c>
      <c r="H74" s="19">
        <v>1058161.831</v>
      </c>
      <c r="I74" s="19">
        <v>1228282.3106385963</v>
      </c>
      <c r="J74" s="19">
        <v>1180188.3023881945</v>
      </c>
      <c r="K74" s="19">
        <v>6945384.672667529</v>
      </c>
      <c r="M74" s="20" t="s">
        <v>347</v>
      </c>
      <c r="N74" s="50">
        <v>0</v>
      </c>
      <c r="O74" s="50">
        <v>0</v>
      </c>
      <c r="P74" s="50">
        <v>38.713</v>
      </c>
      <c r="Q74" s="50">
        <v>58.318934</v>
      </c>
      <c r="R74" s="60"/>
    </row>
    <row r="75" spans="2:18" ht="12.75">
      <c r="B75" s="61" t="s">
        <v>328</v>
      </c>
      <c r="C75" s="19">
        <v>146641.344</v>
      </c>
      <c r="D75" s="19">
        <v>94202.24</v>
      </c>
      <c r="E75" s="19">
        <v>167636.224</v>
      </c>
      <c r="F75" s="19">
        <v>282521.771</v>
      </c>
      <c r="G75" s="19">
        <v>142962.7</v>
      </c>
      <c r="H75" s="19">
        <v>451189.32</v>
      </c>
      <c r="I75" s="19">
        <v>168295.73898</v>
      </c>
      <c r="J75" s="19">
        <v>74151.29278</v>
      </c>
      <c r="K75" s="19">
        <v>1527600.63076</v>
      </c>
      <c r="M75" s="20" t="s">
        <v>346</v>
      </c>
      <c r="N75" s="50">
        <v>3.231</v>
      </c>
      <c r="O75" s="50">
        <v>22.715</v>
      </c>
      <c r="P75" s="50">
        <v>77.44</v>
      </c>
      <c r="Q75" s="50">
        <v>101.202306</v>
      </c>
      <c r="R75" s="60"/>
    </row>
    <row r="76" spans="2:18" ht="12.75">
      <c r="B76" s="61" t="s">
        <v>93</v>
      </c>
      <c r="C76" s="19"/>
      <c r="D76" s="19">
        <v>18087</v>
      </c>
      <c r="E76" s="19">
        <v>100322.85</v>
      </c>
      <c r="F76" s="19">
        <v>213851.85</v>
      </c>
      <c r="G76" s="19">
        <v>171671</v>
      </c>
      <c r="H76" s="19">
        <v>165844</v>
      </c>
      <c r="I76" s="19">
        <v>251806</v>
      </c>
      <c r="J76" s="19">
        <v>340295</v>
      </c>
      <c r="K76" s="19">
        <v>1261877.7</v>
      </c>
      <c r="M76" s="18" t="s">
        <v>100</v>
      </c>
      <c r="N76" s="50">
        <v>70.12188800000001</v>
      </c>
      <c r="O76" s="50">
        <v>115.54000599999999</v>
      </c>
      <c r="P76" s="50">
        <v>45.180818</v>
      </c>
      <c r="Q76" s="50">
        <v>54.331</v>
      </c>
      <c r="R76" s="60"/>
    </row>
    <row r="77" spans="2:18" ht="12.75">
      <c r="B77" s="61" t="s">
        <v>94</v>
      </c>
      <c r="C77" s="19">
        <v>17416.8</v>
      </c>
      <c r="D77" s="19">
        <v>44661.61</v>
      </c>
      <c r="E77" s="19">
        <v>18686.785</v>
      </c>
      <c r="F77" s="19">
        <v>52843.475</v>
      </c>
      <c r="G77" s="19">
        <v>106235.316</v>
      </c>
      <c r="H77" s="19">
        <v>48509.161</v>
      </c>
      <c r="I77" s="19">
        <v>230910.667</v>
      </c>
      <c r="J77" s="19">
        <v>228142.667</v>
      </c>
      <c r="K77" s="19">
        <v>747406.481</v>
      </c>
      <c r="M77" s="18" t="s">
        <v>97</v>
      </c>
      <c r="N77" s="50">
        <v>52.473321</v>
      </c>
      <c r="O77" s="50">
        <v>42.369381999999995</v>
      </c>
      <c r="P77" s="50">
        <v>67.322947</v>
      </c>
      <c r="Q77" s="50">
        <v>245.277958</v>
      </c>
      <c r="R77" s="60"/>
    </row>
    <row r="78" spans="2:18" ht="12.75">
      <c r="B78" s="61" t="s">
        <v>95</v>
      </c>
      <c r="C78" s="19">
        <v>70229</v>
      </c>
      <c r="D78" s="19">
        <v>93538</v>
      </c>
      <c r="E78" s="19">
        <v>124364</v>
      </c>
      <c r="F78" s="19">
        <v>306311</v>
      </c>
      <c r="G78" s="19">
        <v>36888</v>
      </c>
      <c r="H78" s="19">
        <v>10979</v>
      </c>
      <c r="I78" s="19"/>
      <c r="J78" s="19"/>
      <c r="K78" s="19">
        <v>642309</v>
      </c>
      <c r="M78" s="18" t="s">
        <v>333</v>
      </c>
      <c r="N78" s="50">
        <v>45.837247690000005</v>
      </c>
      <c r="O78" s="50">
        <v>86.85031169999999</v>
      </c>
      <c r="P78" s="50">
        <v>152.43375926000002</v>
      </c>
      <c r="Q78" s="50">
        <v>328.01414</v>
      </c>
      <c r="R78" s="60"/>
    </row>
    <row r="79" spans="2:18" ht="12.75">
      <c r="B79" s="61" t="s">
        <v>333</v>
      </c>
      <c r="C79" s="19">
        <v>21597.36215</v>
      </c>
      <c r="D79" s="19">
        <v>24239.885539999996</v>
      </c>
      <c r="E79" s="19">
        <v>35475.52196</v>
      </c>
      <c r="F79" s="19">
        <v>51374.78974</v>
      </c>
      <c r="G79" s="19">
        <v>71986.79325999999</v>
      </c>
      <c r="H79" s="19">
        <v>80446.96599999999</v>
      </c>
      <c r="I79" s="19">
        <v>187361.638</v>
      </c>
      <c r="J79" s="19">
        <v>140652.502</v>
      </c>
      <c r="K79" s="19">
        <v>613135.45865</v>
      </c>
      <c r="M79" s="18" t="s">
        <v>95</v>
      </c>
      <c r="N79" s="50">
        <v>163.767</v>
      </c>
      <c r="O79" s="50">
        <v>430.675</v>
      </c>
      <c r="P79" s="50">
        <v>47.867</v>
      </c>
      <c r="Q79" s="50">
        <v>0</v>
      </c>
      <c r="R79" s="60"/>
    </row>
    <row r="80" spans="2:18" ht="12.75">
      <c r="B80" s="61" t="s">
        <v>97</v>
      </c>
      <c r="C80" s="19">
        <v>23328.297</v>
      </c>
      <c r="D80" s="19">
        <v>29145.024</v>
      </c>
      <c r="E80" s="19">
        <v>16272.422</v>
      </c>
      <c r="F80" s="19">
        <v>26096.96</v>
      </c>
      <c r="G80" s="19">
        <v>21778.922</v>
      </c>
      <c r="H80" s="19">
        <v>45544.025</v>
      </c>
      <c r="I80" s="19">
        <v>119204.979</v>
      </c>
      <c r="J80" s="19">
        <v>126072.979</v>
      </c>
      <c r="K80" s="19">
        <v>407443.608</v>
      </c>
      <c r="M80" s="18" t="s">
        <v>94</v>
      </c>
      <c r="N80" s="50">
        <v>62.078410000000005</v>
      </c>
      <c r="O80" s="50">
        <v>71.53026</v>
      </c>
      <c r="P80" s="50">
        <v>154.74447700000002</v>
      </c>
      <c r="Q80" s="50">
        <v>459.05333399999995</v>
      </c>
      <c r="R80" s="60"/>
    </row>
    <row r="81" spans="2:18" ht="12.75">
      <c r="B81" s="61" t="s">
        <v>100</v>
      </c>
      <c r="C81" s="19">
        <v>26269.001</v>
      </c>
      <c r="D81" s="19">
        <v>43852.887</v>
      </c>
      <c r="E81" s="19">
        <v>46739.554</v>
      </c>
      <c r="F81" s="19">
        <v>68800.452</v>
      </c>
      <c r="G81" s="19">
        <v>22332.117</v>
      </c>
      <c r="H81" s="19">
        <v>22848.701</v>
      </c>
      <c r="I81" s="19">
        <v>35452</v>
      </c>
      <c r="J81" s="19">
        <v>18879</v>
      </c>
      <c r="K81" s="19">
        <v>285173.71200000006</v>
      </c>
      <c r="M81" s="18" t="s">
        <v>93</v>
      </c>
      <c r="N81" s="50">
        <v>18.087</v>
      </c>
      <c r="O81" s="50">
        <v>314.17470000000003</v>
      </c>
      <c r="P81" s="50">
        <v>337.515</v>
      </c>
      <c r="Q81" s="50">
        <v>592.101</v>
      </c>
      <c r="R81" s="60"/>
    </row>
    <row r="82" spans="2:17" ht="12.75">
      <c r="B82" s="61" t="s">
        <v>102</v>
      </c>
      <c r="C82" s="19">
        <v>414</v>
      </c>
      <c r="D82" s="19">
        <v>2817</v>
      </c>
      <c r="E82" s="19">
        <v>11578</v>
      </c>
      <c r="F82" s="19">
        <v>11137</v>
      </c>
      <c r="G82" s="19">
        <v>9285</v>
      </c>
      <c r="H82" s="19">
        <v>68155</v>
      </c>
      <c r="I82" s="19">
        <v>43832.653</v>
      </c>
      <c r="J82" s="19">
        <v>57369.653</v>
      </c>
      <c r="K82" s="19">
        <v>204588.30599999998</v>
      </c>
      <c r="M82" s="20" t="s">
        <v>344</v>
      </c>
      <c r="N82" s="50">
        <v>240.84358399999996</v>
      </c>
      <c r="O82" s="50">
        <v>450.15799499999997</v>
      </c>
      <c r="P82" s="50">
        <v>594.15202</v>
      </c>
      <c r="Q82" s="50">
        <v>242.44703176000004</v>
      </c>
    </row>
    <row r="83" spans="2:11" ht="12.75">
      <c r="B83" s="61" t="s">
        <v>105</v>
      </c>
      <c r="C83" s="19">
        <v>34614</v>
      </c>
      <c r="D83" s="19">
        <v>25269</v>
      </c>
      <c r="E83" s="19">
        <v>20309</v>
      </c>
      <c r="F83" s="19">
        <v>18474</v>
      </c>
      <c r="G83" s="19">
        <v>18684</v>
      </c>
      <c r="H83" s="19">
        <v>19267</v>
      </c>
      <c r="I83" s="19"/>
      <c r="J83" s="19"/>
      <c r="K83" s="19">
        <v>136617</v>
      </c>
    </row>
    <row r="84" spans="2:14" ht="12.75">
      <c r="B84" s="61" t="s">
        <v>106</v>
      </c>
      <c r="C84" s="19"/>
      <c r="D84" s="19"/>
      <c r="E84" s="19"/>
      <c r="F84" s="19"/>
      <c r="G84" s="19">
        <v>1000</v>
      </c>
      <c r="H84" s="19">
        <v>37713</v>
      </c>
      <c r="I84" s="19">
        <v>29159.467</v>
      </c>
      <c r="J84" s="19">
        <v>29159.467</v>
      </c>
      <c r="K84" s="19">
        <v>97031.93400000001</v>
      </c>
      <c r="M84" s="8" t="s">
        <v>341</v>
      </c>
      <c r="N84" s="13"/>
    </row>
    <row r="85" spans="2:14" ht="12.75">
      <c r="B85" s="61" t="s">
        <v>107</v>
      </c>
      <c r="C85" s="19">
        <v>10911.078000000001</v>
      </c>
      <c r="D85" s="19">
        <v>6731.642040000001</v>
      </c>
      <c r="E85" s="19">
        <v>4335.19031</v>
      </c>
      <c r="F85" s="19">
        <v>9752.92956</v>
      </c>
      <c r="G85" s="19">
        <v>7177.30537</v>
      </c>
      <c r="H85" s="19">
        <v>9467.886999999999</v>
      </c>
      <c r="I85" s="19">
        <v>26013</v>
      </c>
      <c r="J85" s="19">
        <v>20914</v>
      </c>
      <c r="K85" s="19">
        <v>95303.03228</v>
      </c>
      <c r="M85" s="8" t="s">
        <v>79</v>
      </c>
      <c r="N85" s="13"/>
    </row>
    <row r="86" spans="2:14" ht="12.75">
      <c r="B86" s="61" t="s">
        <v>110</v>
      </c>
      <c r="C86" s="19"/>
      <c r="D86" s="19"/>
      <c r="E86" s="19"/>
      <c r="F86" s="19"/>
      <c r="G86" s="19"/>
      <c r="H86" s="19"/>
      <c r="I86" s="19">
        <v>42000</v>
      </c>
      <c r="J86" s="19">
        <v>42000</v>
      </c>
      <c r="K86" s="19">
        <v>84000</v>
      </c>
      <c r="M86" s="8"/>
      <c r="N86" s="38" t="s">
        <v>331</v>
      </c>
    </row>
    <row r="87" spans="2:20" ht="12.75">
      <c r="B87" s="61" t="s">
        <v>111</v>
      </c>
      <c r="C87" s="19">
        <v>3979</v>
      </c>
      <c r="D87" s="19">
        <v>11682</v>
      </c>
      <c r="E87" s="19">
        <v>29750</v>
      </c>
      <c r="F87" s="19">
        <v>12691</v>
      </c>
      <c r="G87" s="19">
        <v>14112</v>
      </c>
      <c r="H87" s="19">
        <v>3773</v>
      </c>
      <c r="I87" s="19"/>
      <c r="J87" s="19"/>
      <c r="K87" s="19">
        <v>75987</v>
      </c>
      <c r="M87" s="18" t="s">
        <v>158</v>
      </c>
      <c r="N87" s="40">
        <v>4.6081</v>
      </c>
      <c r="R87" s="19"/>
      <c r="S87" s="19"/>
      <c r="T87" s="19"/>
    </row>
    <row r="88" spans="2:20" ht="12.75">
      <c r="B88" s="61" t="s">
        <v>112</v>
      </c>
      <c r="C88" s="19"/>
      <c r="D88" s="19"/>
      <c r="E88" s="19">
        <v>55200</v>
      </c>
      <c r="F88" s="19">
        <v>17401</v>
      </c>
      <c r="G88" s="19"/>
      <c r="H88" s="19"/>
      <c r="I88" s="19"/>
      <c r="J88" s="19"/>
      <c r="K88" s="19">
        <v>72601</v>
      </c>
      <c r="M88" s="20" t="s">
        <v>349</v>
      </c>
      <c r="N88" s="40">
        <v>5.883</v>
      </c>
      <c r="R88" s="19"/>
      <c r="S88" s="19"/>
      <c r="T88" s="19"/>
    </row>
    <row r="89" spans="2:20" ht="12.75">
      <c r="B89" s="61" t="s">
        <v>114</v>
      </c>
      <c r="C89" s="19">
        <v>4465.509</v>
      </c>
      <c r="D89" s="19">
        <v>17344.015</v>
      </c>
      <c r="E89" s="19">
        <v>5961.619000000001</v>
      </c>
      <c r="F89" s="19">
        <v>10266.542000000001</v>
      </c>
      <c r="G89" s="19">
        <v>12366.074</v>
      </c>
      <c r="H89" s="19">
        <v>2250</v>
      </c>
      <c r="I89" s="19">
        <v>5089.829</v>
      </c>
      <c r="J89" s="19">
        <v>4034</v>
      </c>
      <c r="K89" s="19">
        <v>61777.587999999996</v>
      </c>
      <c r="M89" s="18" t="s">
        <v>127</v>
      </c>
      <c r="N89" s="40">
        <v>6.224</v>
      </c>
      <c r="R89" s="19"/>
      <c r="S89" s="19"/>
      <c r="T89" s="19"/>
    </row>
    <row r="90" spans="2:20" ht="12.75">
      <c r="B90" s="61" t="s">
        <v>115</v>
      </c>
      <c r="C90" s="19"/>
      <c r="D90" s="19"/>
      <c r="E90" s="19"/>
      <c r="F90" s="19">
        <v>12195</v>
      </c>
      <c r="G90" s="19">
        <v>11527</v>
      </c>
      <c r="H90" s="19">
        <v>10334</v>
      </c>
      <c r="I90" s="19">
        <v>14314</v>
      </c>
      <c r="J90" s="19">
        <v>10928</v>
      </c>
      <c r="K90" s="19">
        <v>59298</v>
      </c>
      <c r="M90" s="18" t="s">
        <v>139</v>
      </c>
      <c r="N90" s="40">
        <v>8.457</v>
      </c>
      <c r="R90" s="19"/>
      <c r="S90" s="19"/>
      <c r="T90" s="19"/>
    </row>
    <row r="91" spans="2:20" ht="12.75">
      <c r="B91" s="61" t="s">
        <v>116</v>
      </c>
      <c r="C91" s="19">
        <v>5465</v>
      </c>
      <c r="D91" s="19">
        <v>19416.512</v>
      </c>
      <c r="E91" s="19">
        <v>5135.6</v>
      </c>
      <c r="F91" s="19">
        <v>6886.878</v>
      </c>
      <c r="G91" s="19">
        <v>6281.668</v>
      </c>
      <c r="H91" s="19">
        <v>11287.679</v>
      </c>
      <c r="I91" s="19">
        <v>714.327</v>
      </c>
      <c r="J91" s="19">
        <v>822.329</v>
      </c>
      <c r="K91" s="19">
        <v>56009.992999999995</v>
      </c>
      <c r="M91" s="18" t="s">
        <v>114</v>
      </c>
      <c r="N91" s="40">
        <v>9.124</v>
      </c>
      <c r="R91" s="19"/>
      <c r="S91" s="19"/>
      <c r="T91" s="19"/>
    </row>
    <row r="92" spans="2:20" ht="12.75">
      <c r="B92" s="61" t="s">
        <v>118</v>
      </c>
      <c r="C92" s="19">
        <v>3000</v>
      </c>
      <c r="D92" s="19">
        <v>11463</v>
      </c>
      <c r="E92" s="19">
        <v>65</v>
      </c>
      <c r="F92" s="19">
        <v>11836</v>
      </c>
      <c r="G92" s="19">
        <v>6756.722</v>
      </c>
      <c r="H92" s="19">
        <v>4551.936</v>
      </c>
      <c r="I92" s="19">
        <v>8309.722</v>
      </c>
      <c r="J92" s="19">
        <v>4570</v>
      </c>
      <c r="K92" s="19">
        <v>50552.380000000005</v>
      </c>
      <c r="M92" s="20" t="s">
        <v>133</v>
      </c>
      <c r="N92" s="40">
        <v>9.688</v>
      </c>
      <c r="R92" s="19"/>
      <c r="S92" s="19"/>
      <c r="T92" s="19"/>
    </row>
    <row r="93" spans="2:20" ht="12.75">
      <c r="B93" s="61" t="s">
        <v>120</v>
      </c>
      <c r="C93" s="19">
        <v>4947.309</v>
      </c>
      <c r="D93" s="19">
        <v>11543.278</v>
      </c>
      <c r="E93" s="19">
        <v>3415.1</v>
      </c>
      <c r="F93" s="19">
        <v>6505</v>
      </c>
      <c r="G93" s="19">
        <v>6000</v>
      </c>
      <c r="H93" s="19">
        <v>9582.472</v>
      </c>
      <c r="I93" s="19"/>
      <c r="J93" s="19"/>
      <c r="K93" s="19">
        <v>41993.159</v>
      </c>
      <c r="M93" s="18" t="s">
        <v>121</v>
      </c>
      <c r="N93" s="40">
        <v>11.829</v>
      </c>
      <c r="R93" s="19"/>
      <c r="S93" s="19"/>
      <c r="T93" s="19"/>
    </row>
    <row r="94" spans="2:20" ht="12.75">
      <c r="B94" s="61" t="s">
        <v>121</v>
      </c>
      <c r="C94" s="19"/>
      <c r="D94" s="19"/>
      <c r="E94" s="19">
        <v>3966</v>
      </c>
      <c r="F94" s="19">
        <v>6777</v>
      </c>
      <c r="G94" s="19">
        <v>6283</v>
      </c>
      <c r="H94" s="19">
        <v>7927</v>
      </c>
      <c r="I94" s="19">
        <v>5526</v>
      </c>
      <c r="J94" s="19">
        <v>6303</v>
      </c>
      <c r="K94" s="19">
        <v>36782</v>
      </c>
      <c r="M94" s="20" t="s">
        <v>118</v>
      </c>
      <c r="N94" s="40">
        <v>12.879722</v>
      </c>
      <c r="R94" s="19"/>
      <c r="S94" s="19"/>
      <c r="T94" s="19"/>
    </row>
    <row r="95" spans="2:20" ht="12.75">
      <c r="B95" s="61" t="s">
        <v>125</v>
      </c>
      <c r="C95" s="19"/>
      <c r="D95" s="19"/>
      <c r="E95" s="19"/>
      <c r="F95" s="19"/>
      <c r="G95" s="19">
        <v>1461.102</v>
      </c>
      <c r="H95" s="19">
        <v>8933.957</v>
      </c>
      <c r="I95" s="19">
        <v>7646.839</v>
      </c>
      <c r="J95" s="19">
        <v>7646.839</v>
      </c>
      <c r="K95" s="19">
        <v>25688.737</v>
      </c>
      <c r="M95" s="18" t="s">
        <v>339</v>
      </c>
      <c r="N95" s="40">
        <v>15.293678</v>
      </c>
      <c r="R95" s="19"/>
      <c r="S95" s="19"/>
      <c r="T95" s="19"/>
    </row>
    <row r="96" spans="2:20" ht="12.75">
      <c r="B96" s="61" t="s">
        <v>126</v>
      </c>
      <c r="C96" s="19">
        <v>6242</v>
      </c>
      <c r="D96" s="19">
        <v>5923</v>
      </c>
      <c r="E96" s="19">
        <v>6727</v>
      </c>
      <c r="F96" s="19">
        <v>1572</v>
      </c>
      <c r="G96" s="19">
        <v>165</v>
      </c>
      <c r="H96" s="19">
        <v>317</v>
      </c>
      <c r="I96" s="19">
        <v>220</v>
      </c>
      <c r="J96" s="19">
        <v>51</v>
      </c>
      <c r="K96" s="19">
        <v>21217</v>
      </c>
      <c r="M96" s="20" t="s">
        <v>115</v>
      </c>
      <c r="N96" s="40">
        <v>25.242</v>
      </c>
      <c r="R96" s="19"/>
      <c r="S96" s="19"/>
      <c r="T96" s="19"/>
    </row>
    <row r="97" spans="2:20" ht="12.75">
      <c r="B97" s="61" t="s">
        <v>127</v>
      </c>
      <c r="C97" s="19">
        <v>3000</v>
      </c>
      <c r="D97" s="19">
        <v>826</v>
      </c>
      <c r="E97" s="19">
        <v>740</v>
      </c>
      <c r="F97" s="19">
        <v>3075</v>
      </c>
      <c r="G97" s="19">
        <v>968</v>
      </c>
      <c r="H97" s="19">
        <v>2641</v>
      </c>
      <c r="I97" s="19">
        <v>4408</v>
      </c>
      <c r="J97" s="19">
        <v>1816</v>
      </c>
      <c r="K97" s="19">
        <v>17474</v>
      </c>
      <c r="M97" s="20" t="s">
        <v>348</v>
      </c>
      <c r="N97" s="40">
        <v>46.927</v>
      </c>
      <c r="O97" s="60">
        <f>SUM(N97:N106)</f>
        <v>2211.67270376</v>
      </c>
      <c r="R97" s="19"/>
      <c r="S97" s="19"/>
      <c r="T97" s="19"/>
    </row>
    <row r="98" spans="2:20" ht="12.75">
      <c r="B98" s="61" t="s">
        <v>128</v>
      </c>
      <c r="C98" s="19">
        <v>5201</v>
      </c>
      <c r="D98" s="19">
        <v>2942</v>
      </c>
      <c r="E98" s="19">
        <v>2151</v>
      </c>
      <c r="F98" s="19">
        <v>829</v>
      </c>
      <c r="G98" s="19">
        <v>1439</v>
      </c>
      <c r="H98" s="19">
        <v>869</v>
      </c>
      <c r="I98" s="19">
        <v>32</v>
      </c>
      <c r="J98" s="19">
        <v>1632</v>
      </c>
      <c r="K98" s="19">
        <v>15095</v>
      </c>
      <c r="M98" s="18" t="s">
        <v>100</v>
      </c>
      <c r="N98" s="40">
        <v>54.331</v>
      </c>
      <c r="O98" s="71">
        <f>+O97/K74*1000</f>
        <v>0.318437755141726</v>
      </c>
      <c r="R98" s="19"/>
      <c r="S98" s="19"/>
      <c r="T98" s="19"/>
    </row>
    <row r="99" spans="2:20" ht="12.75">
      <c r="B99" s="61" t="s">
        <v>129</v>
      </c>
      <c r="C99" s="19">
        <v>247</v>
      </c>
      <c r="D99" s="19"/>
      <c r="E99" s="19"/>
      <c r="F99" s="19">
        <v>158.14</v>
      </c>
      <c r="G99" s="19">
        <v>178.84</v>
      </c>
      <c r="H99" s="19">
        <v>178.2</v>
      </c>
      <c r="I99" s="19">
        <v>6263.85999</v>
      </c>
      <c r="J99" s="19">
        <v>6877.8360907</v>
      </c>
      <c r="K99" s="19">
        <v>13903.8760807</v>
      </c>
      <c r="M99" s="20" t="s">
        <v>347</v>
      </c>
      <c r="N99" s="40">
        <v>58.318934</v>
      </c>
      <c r="R99" s="19"/>
      <c r="S99" s="19"/>
      <c r="T99" s="19"/>
    </row>
    <row r="100" spans="2:20" ht="12.75">
      <c r="B100" s="61" t="s">
        <v>132</v>
      </c>
      <c r="C100" s="19">
        <v>2481</v>
      </c>
      <c r="D100" s="19">
        <v>3574</v>
      </c>
      <c r="E100" s="19">
        <v>3876</v>
      </c>
      <c r="F100" s="19"/>
      <c r="G100" s="19"/>
      <c r="H100" s="19"/>
      <c r="I100" s="19">
        <v>690.20724</v>
      </c>
      <c r="J100" s="19">
        <v>724.7593</v>
      </c>
      <c r="K100" s="19">
        <v>11345.96654</v>
      </c>
      <c r="M100" s="20" t="s">
        <v>334</v>
      </c>
      <c r="N100" s="40">
        <v>84</v>
      </c>
      <c r="R100" s="19"/>
      <c r="S100" s="19"/>
      <c r="T100" s="19"/>
    </row>
    <row r="101" spans="2:20" ht="12.75">
      <c r="B101" s="61" t="s">
        <v>133</v>
      </c>
      <c r="C101" s="19"/>
      <c r="D101" s="19"/>
      <c r="E101" s="19"/>
      <c r="F101" s="19"/>
      <c r="G101" s="19"/>
      <c r="H101" s="19"/>
      <c r="I101" s="19">
        <v>2789</v>
      </c>
      <c r="J101" s="19">
        <v>6899</v>
      </c>
      <c r="K101" s="19">
        <v>9688</v>
      </c>
      <c r="M101" s="20" t="s">
        <v>346</v>
      </c>
      <c r="N101" s="40">
        <v>101.202306</v>
      </c>
      <c r="R101" s="19"/>
      <c r="S101" s="19"/>
      <c r="T101" s="19"/>
    </row>
    <row r="102" spans="2:20" ht="12.75">
      <c r="B102" s="61" t="s">
        <v>135</v>
      </c>
      <c r="C102" s="19"/>
      <c r="D102" s="19"/>
      <c r="E102" s="19">
        <v>500</v>
      </c>
      <c r="F102" s="19">
        <v>75</v>
      </c>
      <c r="G102" s="19">
        <v>6000</v>
      </c>
      <c r="H102" s="19">
        <v>1570</v>
      </c>
      <c r="I102" s="19">
        <v>475</v>
      </c>
      <c r="J102" s="19">
        <v>330</v>
      </c>
      <c r="K102" s="19">
        <v>8950</v>
      </c>
      <c r="M102" s="20" t="s">
        <v>344</v>
      </c>
      <c r="N102" s="40">
        <v>242.44703176000004</v>
      </c>
      <c r="R102" s="19"/>
      <c r="S102" s="19"/>
      <c r="T102" s="19"/>
    </row>
    <row r="103" spans="2:20" ht="12.75">
      <c r="B103" s="61" t="s">
        <v>136</v>
      </c>
      <c r="C103" s="19"/>
      <c r="D103" s="19"/>
      <c r="E103" s="19">
        <v>8800</v>
      </c>
      <c r="F103" s="19"/>
      <c r="G103" s="19"/>
      <c r="H103" s="19"/>
      <c r="I103" s="19"/>
      <c r="J103" s="19"/>
      <c r="K103" s="19">
        <v>8800</v>
      </c>
      <c r="M103" s="18" t="s">
        <v>97</v>
      </c>
      <c r="N103" s="40">
        <v>245.277958</v>
      </c>
      <c r="R103" s="19"/>
      <c r="S103" s="19"/>
      <c r="T103" s="19"/>
    </row>
    <row r="104" spans="2:20" ht="12.75">
      <c r="B104" s="61" t="s">
        <v>137</v>
      </c>
      <c r="C104" s="19">
        <v>2208</v>
      </c>
      <c r="D104" s="19">
        <v>1187</v>
      </c>
      <c r="E104" s="19">
        <v>571.5</v>
      </c>
      <c r="F104" s="19">
        <v>1464.5</v>
      </c>
      <c r="G104" s="19">
        <v>769</v>
      </c>
      <c r="H104" s="19">
        <v>1008</v>
      </c>
      <c r="I104" s="19">
        <v>378</v>
      </c>
      <c r="J104" s="19">
        <v>938</v>
      </c>
      <c r="K104" s="19">
        <v>8524</v>
      </c>
      <c r="M104" s="18" t="s">
        <v>333</v>
      </c>
      <c r="N104" s="40">
        <v>328.01414</v>
      </c>
      <c r="R104" s="19"/>
      <c r="S104" s="19"/>
      <c r="T104" s="19"/>
    </row>
    <row r="105" spans="2:20" ht="12.75">
      <c r="B105" s="61" t="s">
        <v>139</v>
      </c>
      <c r="C105" s="19"/>
      <c r="D105" s="19"/>
      <c r="E105" s="19"/>
      <c r="F105" s="19"/>
      <c r="G105" s="19"/>
      <c r="H105" s="19"/>
      <c r="I105" s="19"/>
      <c r="J105" s="19">
        <v>8457</v>
      </c>
      <c r="K105" s="19">
        <v>8457</v>
      </c>
      <c r="M105" s="18" t="s">
        <v>94</v>
      </c>
      <c r="N105" s="40">
        <v>459.05333399999995</v>
      </c>
      <c r="R105" s="19"/>
      <c r="S105" s="19"/>
      <c r="T105" s="19"/>
    </row>
    <row r="106" spans="2:20" ht="12.75">
      <c r="B106" s="61" t="s">
        <v>140</v>
      </c>
      <c r="C106" s="19">
        <v>1000</v>
      </c>
      <c r="D106" s="19">
        <v>1000</v>
      </c>
      <c r="E106" s="19">
        <v>1000</v>
      </c>
      <c r="F106" s="19">
        <v>1147</v>
      </c>
      <c r="G106" s="19">
        <v>1000</v>
      </c>
      <c r="H106" s="19">
        <v>1000</v>
      </c>
      <c r="I106" s="19">
        <v>1000</v>
      </c>
      <c r="J106" s="19">
        <v>1000</v>
      </c>
      <c r="K106" s="19">
        <v>8147</v>
      </c>
      <c r="M106" s="20" t="s">
        <v>345</v>
      </c>
      <c r="N106" s="40">
        <v>592.101</v>
      </c>
      <c r="R106" s="19"/>
      <c r="S106" s="19"/>
      <c r="T106" s="19"/>
    </row>
    <row r="107" spans="2:20" ht="12.75">
      <c r="B107" s="61" t="s">
        <v>141</v>
      </c>
      <c r="C107" s="19">
        <v>2908</v>
      </c>
      <c r="D107" s="19">
        <v>2718</v>
      </c>
      <c r="E107" s="19">
        <v>4</v>
      </c>
      <c r="F107" s="19">
        <v>452</v>
      </c>
      <c r="G107" s="19">
        <v>107</v>
      </c>
      <c r="H107" s="19">
        <v>314</v>
      </c>
      <c r="I107" s="19">
        <v>771</v>
      </c>
      <c r="J107" s="19">
        <v>300</v>
      </c>
      <c r="K107" s="19">
        <v>7574</v>
      </c>
      <c r="R107" s="19"/>
      <c r="S107" s="19"/>
      <c r="T107" s="19"/>
    </row>
    <row r="108" spans="2:11" ht="12.75">
      <c r="B108" s="61" t="s">
        <v>142</v>
      </c>
      <c r="C108" s="19"/>
      <c r="D108" s="19">
        <v>623</v>
      </c>
      <c r="E108" s="19">
        <v>1892.35</v>
      </c>
      <c r="F108" s="19">
        <v>495.5</v>
      </c>
      <c r="G108" s="19">
        <v>577</v>
      </c>
      <c r="H108" s="19">
        <v>1336</v>
      </c>
      <c r="I108" s="19">
        <v>1261</v>
      </c>
      <c r="J108" s="19">
        <v>1373</v>
      </c>
      <c r="K108" s="19">
        <v>7557.85</v>
      </c>
    </row>
    <row r="109" spans="2:11" ht="12.75">
      <c r="B109" s="61" t="s">
        <v>143</v>
      </c>
      <c r="C109" s="19">
        <v>503.9</v>
      </c>
      <c r="D109" s="19">
        <v>965.6</v>
      </c>
      <c r="E109" s="19">
        <v>698.4</v>
      </c>
      <c r="F109" s="19">
        <v>652</v>
      </c>
      <c r="G109" s="19">
        <v>1581.68638</v>
      </c>
      <c r="H109" s="19">
        <v>1323.052</v>
      </c>
      <c r="I109" s="19">
        <v>389</v>
      </c>
      <c r="J109" s="19">
        <v>1367</v>
      </c>
      <c r="K109" s="19">
        <v>7480.63838</v>
      </c>
    </row>
    <row r="110" spans="2:11" ht="12.75">
      <c r="B110" s="61" t="s">
        <v>144</v>
      </c>
      <c r="C110" s="19">
        <v>685</v>
      </c>
      <c r="D110" s="19">
        <v>1042</v>
      </c>
      <c r="E110" s="19">
        <v>957</v>
      </c>
      <c r="F110" s="19">
        <v>779</v>
      </c>
      <c r="G110" s="19">
        <v>955</v>
      </c>
      <c r="H110" s="19">
        <v>978</v>
      </c>
      <c r="I110" s="19">
        <v>1274</v>
      </c>
      <c r="J110" s="19">
        <v>715.06747</v>
      </c>
      <c r="K110" s="19">
        <v>7385.06747</v>
      </c>
    </row>
    <row r="111" spans="2:11" ht="12.75">
      <c r="B111" s="61" t="s">
        <v>145</v>
      </c>
      <c r="C111" s="19">
        <v>1260</v>
      </c>
      <c r="D111" s="19">
        <v>996</v>
      </c>
      <c r="E111" s="19">
        <v>2318</v>
      </c>
      <c r="F111" s="19">
        <v>50</v>
      </c>
      <c r="G111" s="19">
        <v>1512</v>
      </c>
      <c r="H111" s="19">
        <v>731</v>
      </c>
      <c r="I111" s="19">
        <v>214</v>
      </c>
      <c r="J111" s="19">
        <v>132</v>
      </c>
      <c r="K111" s="19">
        <v>7213</v>
      </c>
    </row>
    <row r="112" spans="2:11" ht="12.75">
      <c r="B112" s="61" t="s">
        <v>147</v>
      </c>
      <c r="C112" s="19"/>
      <c r="D112" s="19"/>
      <c r="E112" s="19"/>
      <c r="F112" s="19"/>
      <c r="G112" s="19">
        <v>60</v>
      </c>
      <c r="H112" s="19">
        <v>1014</v>
      </c>
      <c r="I112" s="19">
        <v>2471</v>
      </c>
      <c r="J112" s="19">
        <v>3412</v>
      </c>
      <c r="K112" s="19">
        <v>6957</v>
      </c>
    </row>
    <row r="113" spans="2:11" ht="12.75">
      <c r="B113" s="61" t="s">
        <v>148</v>
      </c>
      <c r="C113" s="19">
        <v>1173</v>
      </c>
      <c r="D113" s="19">
        <v>825.9110000000001</v>
      </c>
      <c r="E113" s="19">
        <v>777.296</v>
      </c>
      <c r="F113" s="19">
        <v>825.2529999999999</v>
      </c>
      <c r="G113" s="19">
        <v>816.92</v>
      </c>
      <c r="H113" s="19">
        <v>703.9530000000001</v>
      </c>
      <c r="I113" s="19">
        <v>671.775</v>
      </c>
      <c r="J113" s="19">
        <v>655.0459999999999</v>
      </c>
      <c r="K113" s="19">
        <v>6449.154</v>
      </c>
    </row>
    <row r="114" spans="2:11" ht="12.75">
      <c r="B114" s="61" t="s">
        <v>149</v>
      </c>
      <c r="C114" s="19"/>
      <c r="D114" s="19">
        <v>844</v>
      </c>
      <c r="E114" s="19">
        <v>1100</v>
      </c>
      <c r="F114" s="19">
        <v>1673</v>
      </c>
      <c r="G114" s="19">
        <v>1230</v>
      </c>
      <c r="H114" s="19">
        <v>1494</v>
      </c>
      <c r="I114" s="19"/>
      <c r="J114" s="19"/>
      <c r="K114" s="19">
        <v>6341</v>
      </c>
    </row>
    <row r="115" spans="2:11" ht="12.75">
      <c r="B115" s="61" t="s">
        <v>150</v>
      </c>
      <c r="C115" s="19">
        <v>1937</v>
      </c>
      <c r="D115" s="19">
        <v>1651</v>
      </c>
      <c r="E115" s="19">
        <v>473</v>
      </c>
      <c r="F115" s="19"/>
      <c r="G115" s="19"/>
      <c r="H115" s="19">
        <v>845</v>
      </c>
      <c r="I115" s="19">
        <v>417</v>
      </c>
      <c r="J115" s="19">
        <v>327</v>
      </c>
      <c r="K115" s="19">
        <v>5650</v>
      </c>
    </row>
    <row r="116" spans="2:11" ht="12.75">
      <c r="B116" s="61" t="s">
        <v>151</v>
      </c>
      <c r="C116" s="19"/>
      <c r="D116" s="19"/>
      <c r="E116" s="19"/>
      <c r="F116" s="19"/>
      <c r="G116" s="19"/>
      <c r="H116" s="19">
        <v>5577</v>
      </c>
      <c r="I116" s="19"/>
      <c r="J116" s="19"/>
      <c r="K116" s="19">
        <v>5577</v>
      </c>
    </row>
    <row r="117" spans="2:11" ht="12.75">
      <c r="B117" s="61" t="s">
        <v>153</v>
      </c>
      <c r="C117" s="19"/>
      <c r="D117" s="19"/>
      <c r="E117" s="19">
        <v>2713.70420624152</v>
      </c>
      <c r="F117" s="19">
        <v>36.423325443786986</v>
      </c>
      <c r="G117" s="19"/>
      <c r="H117" s="19">
        <v>54</v>
      </c>
      <c r="I117" s="19">
        <v>1446.40083</v>
      </c>
      <c r="J117" s="19">
        <v>605.7667943290044</v>
      </c>
      <c r="K117" s="19">
        <v>4856.295156014311</v>
      </c>
    </row>
    <row r="118" spans="2:11" ht="12.75">
      <c r="B118" s="61" t="s">
        <v>154</v>
      </c>
      <c r="C118" s="19">
        <v>529</v>
      </c>
      <c r="D118" s="19">
        <v>255</v>
      </c>
      <c r="E118" s="19">
        <v>757</v>
      </c>
      <c r="F118" s="19">
        <v>1060</v>
      </c>
      <c r="G118" s="19">
        <v>958</v>
      </c>
      <c r="H118" s="19">
        <v>836</v>
      </c>
      <c r="I118" s="19">
        <v>110</v>
      </c>
      <c r="J118" s="19">
        <v>241</v>
      </c>
      <c r="K118" s="19">
        <v>4746</v>
      </c>
    </row>
    <row r="119" spans="2:11" ht="12.75">
      <c r="B119" s="61" t="s">
        <v>155</v>
      </c>
      <c r="C119" s="19">
        <v>386</v>
      </c>
      <c r="D119" s="19"/>
      <c r="E119" s="19">
        <v>540.9</v>
      </c>
      <c r="F119" s="19">
        <v>426.3</v>
      </c>
      <c r="G119" s="19">
        <v>184</v>
      </c>
      <c r="H119" s="19">
        <v>658</v>
      </c>
      <c r="I119" s="19"/>
      <c r="J119" s="19">
        <v>2503</v>
      </c>
      <c r="K119" s="19">
        <v>4698.2</v>
      </c>
    </row>
    <row r="120" spans="2:11" ht="12.75">
      <c r="B120" s="61" t="s">
        <v>156</v>
      </c>
      <c r="C120" s="19"/>
      <c r="D120" s="19"/>
      <c r="E120" s="19">
        <v>1118</v>
      </c>
      <c r="F120" s="19">
        <v>1049</v>
      </c>
      <c r="G120" s="19">
        <v>1197</v>
      </c>
      <c r="H120" s="19">
        <v>1301</v>
      </c>
      <c r="I120" s="19"/>
      <c r="J120" s="19"/>
      <c r="K120" s="19">
        <v>4665</v>
      </c>
    </row>
    <row r="121" spans="2:11" ht="12.75">
      <c r="B121" s="61" t="s">
        <v>157</v>
      </c>
      <c r="C121" s="19"/>
      <c r="D121" s="19"/>
      <c r="E121" s="19"/>
      <c r="F121" s="19"/>
      <c r="G121" s="19"/>
      <c r="H121" s="19">
        <v>2548</v>
      </c>
      <c r="I121" s="19"/>
      <c r="J121" s="19">
        <v>2108</v>
      </c>
      <c r="K121" s="19">
        <v>4656</v>
      </c>
    </row>
    <row r="122" spans="2:11" ht="12.75">
      <c r="B122" s="61" t="s">
        <v>158</v>
      </c>
      <c r="C122" s="19"/>
      <c r="D122" s="19"/>
      <c r="E122" s="19"/>
      <c r="F122" s="19"/>
      <c r="G122" s="19"/>
      <c r="H122" s="19"/>
      <c r="I122" s="19">
        <v>3126.1</v>
      </c>
      <c r="J122" s="19">
        <v>1482</v>
      </c>
      <c r="K122" s="19">
        <v>4608.1</v>
      </c>
    </row>
    <row r="123" spans="2:11" ht="12.75">
      <c r="B123" s="61" t="s">
        <v>160</v>
      </c>
      <c r="C123" s="19"/>
      <c r="D123" s="19"/>
      <c r="E123" s="19"/>
      <c r="F123" s="19"/>
      <c r="G123" s="19"/>
      <c r="H123" s="19"/>
      <c r="I123" s="19">
        <v>507</v>
      </c>
      <c r="J123" s="19">
        <v>3688</v>
      </c>
      <c r="K123" s="19">
        <v>4195</v>
      </c>
    </row>
    <row r="124" spans="2:11" ht="12.75">
      <c r="B124" s="61" t="s">
        <v>161</v>
      </c>
      <c r="C124" s="19">
        <v>1328</v>
      </c>
      <c r="D124" s="19">
        <v>700</v>
      </c>
      <c r="E124" s="19">
        <v>1338</v>
      </c>
      <c r="F124" s="19">
        <v>563</v>
      </c>
      <c r="G124" s="19">
        <v>37</v>
      </c>
      <c r="H124" s="19">
        <v>26</v>
      </c>
      <c r="I124" s="19">
        <v>193.8</v>
      </c>
      <c r="J124" s="19"/>
      <c r="K124" s="19">
        <v>4185.8</v>
      </c>
    </row>
    <row r="125" spans="2:11" ht="12.75">
      <c r="B125" s="61" t="s">
        <v>162</v>
      </c>
      <c r="C125" s="19">
        <v>522</v>
      </c>
      <c r="D125" s="19">
        <v>409</v>
      </c>
      <c r="E125" s="19"/>
      <c r="F125" s="19"/>
      <c r="G125" s="19">
        <v>618</v>
      </c>
      <c r="H125" s="19">
        <v>980</v>
      </c>
      <c r="I125" s="19">
        <v>815</v>
      </c>
      <c r="J125" s="19">
        <v>827</v>
      </c>
      <c r="K125" s="19">
        <v>4171</v>
      </c>
    </row>
    <row r="126" spans="2:11" ht="12.75">
      <c r="B126" s="61" t="s">
        <v>163</v>
      </c>
      <c r="C126" s="19"/>
      <c r="D126" s="19">
        <v>265</v>
      </c>
      <c r="E126" s="19">
        <v>669</v>
      </c>
      <c r="F126" s="19">
        <v>767</v>
      </c>
      <c r="G126" s="19">
        <v>532</v>
      </c>
      <c r="H126" s="19">
        <v>671</v>
      </c>
      <c r="I126" s="19">
        <v>610.9</v>
      </c>
      <c r="J126" s="19">
        <v>492</v>
      </c>
      <c r="K126" s="19">
        <v>4006.9</v>
      </c>
    </row>
    <row r="127" spans="2:11" ht="12.75">
      <c r="B127" s="61" t="s">
        <v>164</v>
      </c>
      <c r="C127" s="19"/>
      <c r="D127" s="19"/>
      <c r="E127" s="19"/>
      <c r="F127" s="19"/>
      <c r="G127" s="19"/>
      <c r="H127" s="19"/>
      <c r="I127" s="19">
        <v>4000</v>
      </c>
      <c r="J127" s="19"/>
      <c r="K127" s="19">
        <v>4000</v>
      </c>
    </row>
    <row r="128" spans="2:11" ht="12.75">
      <c r="B128" s="61" t="s">
        <v>165</v>
      </c>
      <c r="C128" s="19"/>
      <c r="D128" s="19">
        <v>1000</v>
      </c>
      <c r="E128" s="19"/>
      <c r="F128" s="19">
        <v>749</v>
      </c>
      <c r="G128" s="19">
        <v>2084</v>
      </c>
      <c r="H128" s="19"/>
      <c r="I128" s="19"/>
      <c r="J128" s="19"/>
      <c r="K128" s="19">
        <v>3833</v>
      </c>
    </row>
    <row r="129" spans="2:11" ht="12.75">
      <c r="B129" s="61" t="s">
        <v>166</v>
      </c>
      <c r="C129" s="19"/>
      <c r="D129" s="19"/>
      <c r="E129" s="19"/>
      <c r="F129" s="19">
        <v>1821</v>
      </c>
      <c r="G129" s="19">
        <v>1112</v>
      </c>
      <c r="H129" s="19"/>
      <c r="I129" s="19">
        <v>876</v>
      </c>
      <c r="J129" s="19"/>
      <c r="K129" s="19">
        <v>3809</v>
      </c>
    </row>
    <row r="130" spans="2:11" ht="12.75">
      <c r="B130" s="61" t="s">
        <v>167</v>
      </c>
      <c r="C130" s="19"/>
      <c r="D130" s="19"/>
      <c r="E130" s="19"/>
      <c r="F130" s="19">
        <v>832.672</v>
      </c>
      <c r="G130" s="19">
        <v>2255.075</v>
      </c>
      <c r="H130" s="19">
        <v>631.23</v>
      </c>
      <c r="I130" s="19"/>
      <c r="J130" s="19"/>
      <c r="K130" s="19">
        <v>3718.977</v>
      </c>
    </row>
    <row r="131" spans="2:11" ht="12.75">
      <c r="B131" s="61" t="s">
        <v>168</v>
      </c>
      <c r="C131" s="19">
        <v>910</v>
      </c>
      <c r="D131" s="19">
        <v>738</v>
      </c>
      <c r="E131" s="19">
        <v>316</v>
      </c>
      <c r="F131" s="19">
        <v>168</v>
      </c>
      <c r="G131" s="19">
        <v>344</v>
      </c>
      <c r="H131" s="19">
        <v>409</v>
      </c>
      <c r="I131" s="19">
        <v>364</v>
      </c>
      <c r="J131" s="19">
        <v>405</v>
      </c>
      <c r="K131" s="19">
        <v>3654</v>
      </c>
    </row>
    <row r="132" spans="2:11" ht="12.75">
      <c r="B132" s="61" t="s">
        <v>169</v>
      </c>
      <c r="C132" s="19">
        <v>2065</v>
      </c>
      <c r="D132" s="19">
        <v>1473</v>
      </c>
      <c r="E132" s="19">
        <v>112</v>
      </c>
      <c r="F132" s="19"/>
      <c r="G132" s="19"/>
      <c r="H132" s="19"/>
      <c r="I132" s="19"/>
      <c r="J132" s="19"/>
      <c r="K132" s="19">
        <v>3650</v>
      </c>
    </row>
    <row r="133" spans="2:11" ht="12.75">
      <c r="B133" s="61" t="s">
        <v>170</v>
      </c>
      <c r="C133" s="19"/>
      <c r="D133" s="19"/>
      <c r="E133" s="19"/>
      <c r="F133" s="19"/>
      <c r="G133" s="19"/>
      <c r="H133" s="19"/>
      <c r="I133" s="19">
        <v>1378</v>
      </c>
      <c r="J133" s="19">
        <v>2156</v>
      </c>
      <c r="K133" s="19">
        <v>3534</v>
      </c>
    </row>
    <row r="134" spans="2:11" ht="12.75">
      <c r="B134" s="61" t="s">
        <v>171</v>
      </c>
      <c r="C134" s="19"/>
      <c r="D134" s="19"/>
      <c r="E134" s="19"/>
      <c r="F134" s="19"/>
      <c r="G134" s="19"/>
      <c r="H134" s="19"/>
      <c r="I134" s="19">
        <v>1500</v>
      </c>
      <c r="J134" s="19">
        <v>2006</v>
      </c>
      <c r="K134" s="19">
        <v>3506</v>
      </c>
    </row>
    <row r="135" spans="2:11" ht="12.75">
      <c r="B135" s="61" t="s">
        <v>172</v>
      </c>
      <c r="C135" s="19"/>
      <c r="D135" s="19"/>
      <c r="E135" s="19"/>
      <c r="F135" s="19">
        <v>550</v>
      </c>
      <c r="G135" s="19">
        <v>882</v>
      </c>
      <c r="H135" s="19">
        <v>520</v>
      </c>
      <c r="I135" s="19">
        <v>231</v>
      </c>
      <c r="J135" s="19">
        <v>1280</v>
      </c>
      <c r="K135" s="19">
        <v>3463</v>
      </c>
    </row>
    <row r="136" spans="2:11" ht="12.75">
      <c r="B136" s="61" t="s">
        <v>173</v>
      </c>
      <c r="C136" s="19"/>
      <c r="D136" s="19"/>
      <c r="E136" s="19"/>
      <c r="F136" s="19"/>
      <c r="G136" s="19"/>
      <c r="H136" s="19">
        <v>1379.602</v>
      </c>
      <c r="I136" s="19">
        <v>1145.13</v>
      </c>
      <c r="J136" s="19">
        <v>593.9759999999999</v>
      </c>
      <c r="K136" s="19">
        <v>3118.7079999999996</v>
      </c>
    </row>
    <row r="137" spans="2:11" ht="12.75">
      <c r="B137" s="61" t="s">
        <v>175</v>
      </c>
      <c r="C137" s="19">
        <v>239</v>
      </c>
      <c r="D137" s="19">
        <v>142</v>
      </c>
      <c r="E137" s="19">
        <v>1091</v>
      </c>
      <c r="F137" s="19">
        <v>543</v>
      </c>
      <c r="G137" s="19">
        <v>358</v>
      </c>
      <c r="H137" s="19">
        <v>203</v>
      </c>
      <c r="I137" s="19">
        <v>355</v>
      </c>
      <c r="J137" s="19">
        <v>26</v>
      </c>
      <c r="K137" s="19">
        <v>2957</v>
      </c>
    </row>
    <row r="138" spans="2:11" ht="12.75">
      <c r="B138" s="61" t="s">
        <v>176</v>
      </c>
      <c r="C138" s="19"/>
      <c r="D138" s="19"/>
      <c r="E138" s="19"/>
      <c r="F138" s="19"/>
      <c r="G138" s="19">
        <v>1000</v>
      </c>
      <c r="H138" s="19"/>
      <c r="I138" s="19">
        <v>1953.775</v>
      </c>
      <c r="J138" s="19"/>
      <c r="K138" s="19">
        <v>2953.775</v>
      </c>
    </row>
    <row r="139" spans="2:11" ht="12.75">
      <c r="B139" s="61" t="s">
        <v>177</v>
      </c>
      <c r="C139" s="19"/>
      <c r="D139" s="19">
        <v>2698.5</v>
      </c>
      <c r="E139" s="19"/>
      <c r="F139" s="19"/>
      <c r="G139" s="19"/>
      <c r="H139" s="19"/>
      <c r="I139" s="19"/>
      <c r="J139" s="19"/>
      <c r="K139" s="19">
        <v>2698.5</v>
      </c>
    </row>
    <row r="140" spans="2:11" ht="12.75">
      <c r="B140" s="61" t="s">
        <v>178</v>
      </c>
      <c r="C140" s="19">
        <v>117</v>
      </c>
      <c r="D140" s="19">
        <v>1787</v>
      </c>
      <c r="E140" s="19">
        <v>112</v>
      </c>
      <c r="F140" s="19">
        <v>114</v>
      </c>
      <c r="G140" s="19">
        <v>119</v>
      </c>
      <c r="H140" s="19">
        <v>423</v>
      </c>
      <c r="I140" s="19"/>
      <c r="J140" s="19"/>
      <c r="K140" s="19">
        <v>2672</v>
      </c>
    </row>
    <row r="141" spans="2:11" ht="12.75">
      <c r="B141" s="61" t="s">
        <v>179</v>
      </c>
      <c r="C141" s="19"/>
      <c r="D141" s="19">
        <v>1304</v>
      </c>
      <c r="E141" s="19">
        <v>1254</v>
      </c>
      <c r="F141" s="19"/>
      <c r="G141" s="19"/>
      <c r="H141" s="19"/>
      <c r="I141" s="19"/>
      <c r="J141" s="19"/>
      <c r="K141" s="19">
        <v>2558</v>
      </c>
    </row>
    <row r="142" spans="2:11" ht="12.75">
      <c r="B142" s="61" t="s">
        <v>180</v>
      </c>
      <c r="C142" s="19">
        <v>2540</v>
      </c>
      <c r="D142" s="19"/>
      <c r="E142" s="19"/>
      <c r="F142" s="19"/>
      <c r="G142" s="19"/>
      <c r="H142" s="19"/>
      <c r="I142" s="19"/>
      <c r="J142" s="19"/>
      <c r="K142" s="19">
        <v>2540</v>
      </c>
    </row>
    <row r="143" spans="2:11" ht="12.75">
      <c r="B143" s="61" t="s">
        <v>182</v>
      </c>
      <c r="C143" s="19">
        <v>260</v>
      </c>
      <c r="D143" s="19">
        <v>283</v>
      </c>
      <c r="E143" s="19">
        <v>321</v>
      </c>
      <c r="F143" s="19">
        <v>330</v>
      </c>
      <c r="G143" s="19">
        <v>271</v>
      </c>
      <c r="H143" s="19">
        <v>281</v>
      </c>
      <c r="I143" s="19">
        <v>315</v>
      </c>
      <c r="J143" s="19">
        <v>403</v>
      </c>
      <c r="K143" s="19">
        <v>2464</v>
      </c>
    </row>
    <row r="144" spans="2:11" ht="12.75">
      <c r="B144" s="61" t="s">
        <v>184</v>
      </c>
      <c r="C144" s="19">
        <v>369.59515999999996</v>
      </c>
      <c r="D144" s="19">
        <v>620</v>
      </c>
      <c r="E144" s="19">
        <v>709</v>
      </c>
      <c r="F144" s="19">
        <v>633</v>
      </c>
      <c r="G144" s="19"/>
      <c r="H144" s="19"/>
      <c r="I144" s="19"/>
      <c r="J144" s="19"/>
      <c r="K144" s="19">
        <v>2331.59516</v>
      </c>
    </row>
    <row r="145" spans="2:11" ht="12.75">
      <c r="B145" s="61" t="s">
        <v>185</v>
      </c>
      <c r="C145" s="19"/>
      <c r="D145" s="19"/>
      <c r="E145" s="19">
        <v>2252</v>
      </c>
      <c r="F145" s="19"/>
      <c r="G145" s="19"/>
      <c r="H145" s="19"/>
      <c r="I145" s="19"/>
      <c r="J145" s="19"/>
      <c r="K145" s="19">
        <v>2252</v>
      </c>
    </row>
    <row r="146" spans="2:11" ht="12.75">
      <c r="B146" s="61" t="s">
        <v>187</v>
      </c>
      <c r="C146" s="19">
        <v>525</v>
      </c>
      <c r="D146" s="19">
        <v>601</v>
      </c>
      <c r="E146" s="19">
        <v>267</v>
      </c>
      <c r="F146" s="19">
        <v>237</v>
      </c>
      <c r="G146" s="19">
        <v>23</v>
      </c>
      <c r="H146" s="19">
        <v>86</v>
      </c>
      <c r="I146" s="19">
        <v>165</v>
      </c>
      <c r="J146" s="19">
        <v>194</v>
      </c>
      <c r="K146" s="19">
        <v>2098</v>
      </c>
    </row>
    <row r="147" spans="2:11" ht="12.75">
      <c r="B147" s="61" t="s">
        <v>188</v>
      </c>
      <c r="C147" s="19"/>
      <c r="D147" s="19"/>
      <c r="E147" s="19"/>
      <c r="F147" s="19"/>
      <c r="G147" s="19"/>
      <c r="H147" s="19">
        <v>2000</v>
      </c>
      <c r="I147" s="19"/>
      <c r="J147" s="19"/>
      <c r="K147" s="19">
        <v>2000</v>
      </c>
    </row>
    <row r="148" spans="2:11" ht="12.75">
      <c r="B148" s="61" t="s">
        <v>189</v>
      </c>
      <c r="C148" s="19">
        <v>856</v>
      </c>
      <c r="D148" s="19"/>
      <c r="E148" s="19">
        <v>616</v>
      </c>
      <c r="F148" s="19"/>
      <c r="G148" s="19">
        <v>507</v>
      </c>
      <c r="H148" s="19"/>
      <c r="I148" s="19"/>
      <c r="J148" s="19"/>
      <c r="K148" s="19">
        <v>1979</v>
      </c>
    </row>
    <row r="149" spans="2:11" ht="12.75">
      <c r="B149" s="61" t="s">
        <v>190</v>
      </c>
      <c r="C149" s="19"/>
      <c r="D149" s="19"/>
      <c r="E149" s="19"/>
      <c r="F149" s="19"/>
      <c r="G149" s="19">
        <v>539</v>
      </c>
      <c r="H149" s="19">
        <v>403</v>
      </c>
      <c r="I149" s="19">
        <v>500</v>
      </c>
      <c r="J149" s="19">
        <v>320</v>
      </c>
      <c r="K149" s="19">
        <v>1762</v>
      </c>
    </row>
    <row r="150" spans="2:11" ht="12.75">
      <c r="B150" s="61" t="s">
        <v>191</v>
      </c>
      <c r="C150" s="19">
        <v>137.97</v>
      </c>
      <c r="D150" s="19">
        <v>174.064</v>
      </c>
      <c r="E150" s="19">
        <v>161.097</v>
      </c>
      <c r="F150" s="19">
        <v>264.038</v>
      </c>
      <c r="G150" s="19">
        <v>288.751</v>
      </c>
      <c r="H150" s="19"/>
      <c r="I150" s="19"/>
      <c r="J150" s="19">
        <v>692.188</v>
      </c>
      <c r="K150" s="19">
        <v>1718.1080000000002</v>
      </c>
    </row>
    <row r="151" spans="2:11" ht="12.75">
      <c r="B151" s="61" t="s">
        <v>192</v>
      </c>
      <c r="C151" s="19"/>
      <c r="D151" s="19"/>
      <c r="E151" s="19"/>
      <c r="F151" s="19"/>
      <c r="G151" s="19"/>
      <c r="H151" s="19"/>
      <c r="I151" s="19"/>
      <c r="J151" s="19">
        <v>1682.182</v>
      </c>
      <c r="K151" s="19">
        <v>1682.182</v>
      </c>
    </row>
    <row r="152" spans="2:11" ht="12.75">
      <c r="B152" s="61" t="s">
        <v>193</v>
      </c>
      <c r="C152" s="19">
        <v>95</v>
      </c>
      <c r="D152" s="19">
        <v>139</v>
      </c>
      <c r="E152" s="19">
        <v>299</v>
      </c>
      <c r="F152" s="19">
        <v>165</v>
      </c>
      <c r="G152" s="19">
        <v>286</v>
      </c>
      <c r="H152" s="19">
        <v>260</v>
      </c>
      <c r="I152" s="19">
        <v>272</v>
      </c>
      <c r="J152" s="19">
        <v>57</v>
      </c>
      <c r="K152" s="19">
        <v>1573</v>
      </c>
    </row>
    <row r="153" spans="2:11" ht="12.75">
      <c r="B153" s="61" t="s">
        <v>194</v>
      </c>
      <c r="C153" s="19"/>
      <c r="D153" s="19"/>
      <c r="E153" s="19"/>
      <c r="F153" s="19"/>
      <c r="G153" s="19"/>
      <c r="H153" s="19"/>
      <c r="I153" s="19"/>
      <c r="J153" s="19">
        <v>1560</v>
      </c>
      <c r="K153" s="19">
        <v>1560</v>
      </c>
    </row>
    <row r="154" spans="2:11" ht="12.75">
      <c r="B154" s="61" t="s">
        <v>196</v>
      </c>
      <c r="C154" s="19">
        <v>595</v>
      </c>
      <c r="D154" s="19">
        <v>178</v>
      </c>
      <c r="E154" s="19">
        <v>307</v>
      </c>
      <c r="F154" s="19">
        <v>303</v>
      </c>
      <c r="G154" s="19">
        <v>121</v>
      </c>
      <c r="H154" s="19"/>
      <c r="I154" s="19"/>
      <c r="J154" s="19"/>
      <c r="K154" s="19">
        <v>1504</v>
      </c>
    </row>
    <row r="155" spans="2:11" ht="12.75">
      <c r="B155" s="61" t="s">
        <v>197</v>
      </c>
      <c r="C155" s="19"/>
      <c r="D155" s="19"/>
      <c r="E155" s="19"/>
      <c r="F155" s="19"/>
      <c r="G155" s="19"/>
      <c r="H155" s="19"/>
      <c r="I155" s="19">
        <v>1500</v>
      </c>
      <c r="J155" s="19"/>
      <c r="K155" s="19">
        <v>1500</v>
      </c>
    </row>
    <row r="156" spans="2:11" ht="12.75">
      <c r="B156" s="61" t="s">
        <v>198</v>
      </c>
      <c r="C156" s="19"/>
      <c r="D156" s="19"/>
      <c r="E156" s="19"/>
      <c r="F156" s="19"/>
      <c r="G156" s="19"/>
      <c r="H156" s="19"/>
      <c r="I156" s="19"/>
      <c r="J156" s="19">
        <v>1290</v>
      </c>
      <c r="K156" s="19">
        <v>1290</v>
      </c>
    </row>
    <row r="157" spans="2:11" ht="12.75">
      <c r="B157" s="61" t="s">
        <v>199</v>
      </c>
      <c r="C157" s="19"/>
      <c r="D157" s="19"/>
      <c r="E157" s="19"/>
      <c r="F157" s="19"/>
      <c r="G157" s="19"/>
      <c r="H157" s="19"/>
      <c r="I157" s="19">
        <v>1249.975</v>
      </c>
      <c r="J157" s="19"/>
      <c r="K157" s="19">
        <v>1249.975</v>
      </c>
    </row>
    <row r="158" spans="2:11" ht="12.75">
      <c r="B158" s="61" t="s">
        <v>200</v>
      </c>
      <c r="C158" s="19"/>
      <c r="D158" s="19"/>
      <c r="E158" s="19">
        <v>611</v>
      </c>
      <c r="F158" s="19">
        <v>296</v>
      </c>
      <c r="G158" s="19">
        <v>329</v>
      </c>
      <c r="H158" s="19"/>
      <c r="I158" s="19"/>
      <c r="J158" s="19"/>
      <c r="K158" s="19">
        <v>1236</v>
      </c>
    </row>
    <row r="159" spans="2:11" ht="12.75">
      <c r="B159" s="61" t="s">
        <v>201</v>
      </c>
      <c r="C159" s="19">
        <v>144</v>
      </c>
      <c r="D159" s="19">
        <v>686</v>
      </c>
      <c r="E159" s="19">
        <v>386</v>
      </c>
      <c r="F159" s="19"/>
      <c r="G159" s="19"/>
      <c r="H159" s="19"/>
      <c r="I159" s="19"/>
      <c r="J159" s="19"/>
      <c r="K159" s="19">
        <v>1216</v>
      </c>
    </row>
    <row r="160" spans="2:11" ht="12.75">
      <c r="B160" s="61" t="s">
        <v>202</v>
      </c>
      <c r="C160" s="19"/>
      <c r="D160" s="19"/>
      <c r="E160" s="19"/>
      <c r="F160" s="19"/>
      <c r="G160" s="19">
        <v>150</v>
      </c>
      <c r="H160" s="19">
        <v>1050</v>
      </c>
      <c r="I160" s="19">
        <v>-4</v>
      </c>
      <c r="J160" s="19">
        <v>-15</v>
      </c>
      <c r="K160" s="19">
        <v>1181</v>
      </c>
    </row>
    <row r="161" spans="2:11" ht="12.75">
      <c r="B161" s="61" t="s">
        <v>203</v>
      </c>
      <c r="C161" s="19">
        <v>900</v>
      </c>
      <c r="D161" s="19">
        <v>200</v>
      </c>
      <c r="E161" s="19">
        <v>25</v>
      </c>
      <c r="F161" s="19">
        <v>25</v>
      </c>
      <c r="G161" s="19"/>
      <c r="H161" s="19"/>
      <c r="I161" s="19"/>
      <c r="J161" s="19"/>
      <c r="K161" s="19">
        <v>1150</v>
      </c>
    </row>
    <row r="162" spans="2:11" ht="12.75">
      <c r="B162" s="61" t="s">
        <v>204</v>
      </c>
      <c r="C162" s="19">
        <v>551</v>
      </c>
      <c r="D162" s="19">
        <v>191</v>
      </c>
      <c r="E162" s="19"/>
      <c r="F162" s="19"/>
      <c r="G162" s="19"/>
      <c r="H162" s="19">
        <v>386</v>
      </c>
      <c r="I162" s="19"/>
      <c r="J162" s="19"/>
      <c r="K162" s="19">
        <v>1128</v>
      </c>
    </row>
    <row r="163" spans="2:11" ht="12.75">
      <c r="B163" s="61" t="s">
        <v>205</v>
      </c>
      <c r="C163" s="19"/>
      <c r="D163" s="19">
        <v>1110.4</v>
      </c>
      <c r="E163" s="19"/>
      <c r="F163" s="19"/>
      <c r="G163" s="19"/>
      <c r="H163" s="19"/>
      <c r="I163" s="19"/>
      <c r="J163" s="19"/>
      <c r="K163" s="19">
        <v>1110.4</v>
      </c>
    </row>
    <row r="164" spans="2:11" ht="12.75">
      <c r="B164" s="61" t="s">
        <v>206</v>
      </c>
      <c r="C164" s="19"/>
      <c r="D164" s="19"/>
      <c r="E164" s="19"/>
      <c r="F164" s="19"/>
      <c r="G164" s="19"/>
      <c r="H164" s="19"/>
      <c r="I164" s="19">
        <v>1066</v>
      </c>
      <c r="J164" s="19"/>
      <c r="K164" s="19">
        <v>1066</v>
      </c>
    </row>
    <row r="165" spans="2:11" ht="12.75">
      <c r="B165" s="61" t="s">
        <v>207</v>
      </c>
      <c r="C165" s="19">
        <v>100</v>
      </c>
      <c r="D165" s="19"/>
      <c r="E165" s="19"/>
      <c r="F165" s="19">
        <v>781</v>
      </c>
      <c r="G165" s="19">
        <v>177</v>
      </c>
      <c r="H165" s="19"/>
      <c r="I165" s="19"/>
      <c r="J165" s="19"/>
      <c r="K165" s="19">
        <v>1058</v>
      </c>
    </row>
    <row r="166" spans="2:11" ht="12.75">
      <c r="B166" s="61" t="s">
        <v>208</v>
      </c>
      <c r="C166" s="19"/>
      <c r="D166" s="19"/>
      <c r="E166" s="19"/>
      <c r="F166" s="19"/>
      <c r="G166" s="19">
        <v>1050</v>
      </c>
      <c r="H166" s="19"/>
      <c r="I166" s="19"/>
      <c r="J166" s="19"/>
      <c r="K166" s="19">
        <v>1050</v>
      </c>
    </row>
    <row r="167" spans="2:11" ht="12.75">
      <c r="B167" s="61" t="s">
        <v>209</v>
      </c>
      <c r="C167" s="19"/>
      <c r="D167" s="19"/>
      <c r="E167" s="19"/>
      <c r="F167" s="19"/>
      <c r="G167" s="19"/>
      <c r="H167" s="19"/>
      <c r="I167" s="19">
        <v>1015</v>
      </c>
      <c r="J167" s="19"/>
      <c r="K167" s="19">
        <v>1015</v>
      </c>
    </row>
    <row r="168" spans="2:11" ht="12.75">
      <c r="B168" s="61" t="s">
        <v>211</v>
      </c>
      <c r="C168" s="19"/>
      <c r="D168" s="19">
        <v>450</v>
      </c>
      <c r="E168" s="19">
        <v>450</v>
      </c>
      <c r="F168" s="19">
        <v>100</v>
      </c>
      <c r="G168" s="19"/>
      <c r="H168" s="19"/>
      <c r="I168" s="19"/>
      <c r="J168" s="19"/>
      <c r="K168" s="19">
        <v>1000</v>
      </c>
    </row>
    <row r="169" spans="2:11" ht="12.75">
      <c r="B169" s="61" t="s">
        <v>210</v>
      </c>
      <c r="C169" s="19">
        <v>250</v>
      </c>
      <c r="D169" s="19">
        <v>500</v>
      </c>
      <c r="E169" s="19">
        <v>250</v>
      </c>
      <c r="F169" s="19"/>
      <c r="G169" s="19"/>
      <c r="H169" s="19"/>
      <c r="I169" s="19"/>
      <c r="J169" s="19"/>
      <c r="K169" s="19">
        <v>1000</v>
      </c>
    </row>
    <row r="170" spans="2:11" ht="12.75">
      <c r="B170" s="61" t="s">
        <v>212</v>
      </c>
      <c r="C170" s="19"/>
      <c r="D170" s="19">
        <v>996</v>
      </c>
      <c r="E170" s="19"/>
      <c r="F170" s="19"/>
      <c r="G170" s="19"/>
      <c r="H170" s="19"/>
      <c r="I170" s="19"/>
      <c r="J170" s="19"/>
      <c r="K170" s="19">
        <v>996</v>
      </c>
    </row>
    <row r="171" spans="2:11" ht="12.75">
      <c r="B171" s="61" t="s">
        <v>214</v>
      </c>
      <c r="C171" s="19"/>
      <c r="D171" s="19">
        <v>170</v>
      </c>
      <c r="E171" s="19">
        <v>48</v>
      </c>
      <c r="F171" s="19"/>
      <c r="G171" s="19"/>
      <c r="H171" s="19"/>
      <c r="I171" s="19">
        <v>393</v>
      </c>
      <c r="J171" s="19">
        <v>374</v>
      </c>
      <c r="K171" s="19">
        <v>985</v>
      </c>
    </row>
    <row r="172" spans="2:11" ht="12.75">
      <c r="B172" s="61" t="s">
        <v>215</v>
      </c>
      <c r="C172" s="19"/>
      <c r="D172" s="19"/>
      <c r="E172" s="19"/>
      <c r="F172" s="19"/>
      <c r="G172" s="19"/>
      <c r="H172" s="19"/>
      <c r="I172" s="19"/>
      <c r="J172" s="19">
        <v>922.567</v>
      </c>
      <c r="K172" s="19">
        <v>922.567</v>
      </c>
    </row>
    <row r="173" spans="2:11" ht="12.75">
      <c r="B173" s="61" t="s">
        <v>216</v>
      </c>
      <c r="C173" s="19"/>
      <c r="D173" s="19"/>
      <c r="E173" s="19"/>
      <c r="F173" s="19">
        <v>830.26</v>
      </c>
      <c r="G173" s="19"/>
      <c r="H173" s="19"/>
      <c r="I173" s="19"/>
      <c r="J173" s="19"/>
      <c r="K173" s="19">
        <v>830.26</v>
      </c>
    </row>
    <row r="174" spans="2:11" ht="12.75">
      <c r="B174" s="61" t="s">
        <v>217</v>
      </c>
      <c r="C174" s="19"/>
      <c r="D174" s="19"/>
      <c r="E174" s="19">
        <v>192</v>
      </c>
      <c r="F174" s="19">
        <v>238</v>
      </c>
      <c r="G174" s="19">
        <v>320</v>
      </c>
      <c r="H174" s="19"/>
      <c r="I174" s="19"/>
      <c r="J174" s="19"/>
      <c r="K174" s="19">
        <v>750</v>
      </c>
    </row>
    <row r="175" spans="2:11" ht="12.75">
      <c r="B175" s="61" t="s">
        <v>218</v>
      </c>
      <c r="C175" s="19">
        <v>128</v>
      </c>
      <c r="D175" s="19">
        <v>137</v>
      </c>
      <c r="E175" s="19">
        <v>116</v>
      </c>
      <c r="F175" s="19">
        <v>91</v>
      </c>
      <c r="G175" s="19">
        <v>105</v>
      </c>
      <c r="H175" s="19">
        <v>75</v>
      </c>
      <c r="I175" s="19">
        <v>96</v>
      </c>
      <c r="J175" s="19"/>
      <c r="K175" s="19">
        <v>748</v>
      </c>
    </row>
    <row r="176" spans="2:11" ht="12.75">
      <c r="B176" s="61" t="s">
        <v>219</v>
      </c>
      <c r="C176" s="19"/>
      <c r="D176" s="19"/>
      <c r="E176" s="19"/>
      <c r="F176" s="19"/>
      <c r="G176" s="19"/>
      <c r="H176" s="19"/>
      <c r="I176" s="19"/>
      <c r="J176" s="19">
        <v>664.3</v>
      </c>
      <c r="K176" s="19">
        <v>664.3</v>
      </c>
    </row>
    <row r="177" spans="2:11" ht="12.75">
      <c r="B177" s="61" t="s">
        <v>220</v>
      </c>
      <c r="C177" s="19"/>
      <c r="D177" s="19"/>
      <c r="E177" s="19"/>
      <c r="F177" s="19"/>
      <c r="G177" s="19">
        <v>65</v>
      </c>
      <c r="H177" s="19">
        <v>9</v>
      </c>
      <c r="I177" s="19"/>
      <c r="J177" s="19">
        <v>569.75</v>
      </c>
      <c r="K177" s="19">
        <v>643.75</v>
      </c>
    </row>
    <row r="178" spans="2:11" ht="12.75">
      <c r="B178" s="61" t="s">
        <v>221</v>
      </c>
      <c r="C178" s="19"/>
      <c r="D178" s="19"/>
      <c r="E178" s="19"/>
      <c r="F178" s="19"/>
      <c r="G178" s="19"/>
      <c r="H178" s="19">
        <v>98</v>
      </c>
      <c r="I178" s="19">
        <v>305.4</v>
      </c>
      <c r="J178" s="19">
        <v>210.4</v>
      </c>
      <c r="K178" s="19">
        <v>613.8</v>
      </c>
    </row>
    <row r="179" spans="2:11" ht="12.75">
      <c r="B179" s="61" t="s">
        <v>222</v>
      </c>
      <c r="C179" s="19"/>
      <c r="D179" s="19"/>
      <c r="E179" s="19"/>
      <c r="F179" s="19"/>
      <c r="G179" s="19"/>
      <c r="H179" s="19"/>
      <c r="I179" s="19">
        <v>290</v>
      </c>
      <c r="J179" s="19">
        <v>290</v>
      </c>
      <c r="K179" s="19">
        <v>580</v>
      </c>
    </row>
    <row r="180" spans="2:11" ht="12.75">
      <c r="B180" s="61" t="s">
        <v>224</v>
      </c>
      <c r="C180" s="19"/>
      <c r="D180" s="19"/>
      <c r="E180" s="19"/>
      <c r="F180" s="19"/>
      <c r="G180" s="19"/>
      <c r="H180" s="19"/>
      <c r="I180" s="19">
        <v>512.21</v>
      </c>
      <c r="J180" s="19"/>
      <c r="K180" s="19">
        <v>512.21</v>
      </c>
    </row>
    <row r="181" spans="2:11" ht="12.75">
      <c r="B181" s="61" t="s">
        <v>225</v>
      </c>
      <c r="C181" s="19"/>
      <c r="D181" s="19"/>
      <c r="E181" s="19"/>
      <c r="F181" s="19"/>
      <c r="G181" s="19"/>
      <c r="H181" s="19">
        <v>500</v>
      </c>
      <c r="I181" s="19"/>
      <c r="J181" s="19"/>
      <c r="K181" s="19">
        <v>500</v>
      </c>
    </row>
    <row r="182" spans="2:11" ht="12.75">
      <c r="B182" s="61" t="s">
        <v>226</v>
      </c>
      <c r="C182" s="19"/>
      <c r="D182" s="19"/>
      <c r="E182" s="19"/>
      <c r="F182" s="19"/>
      <c r="G182" s="19"/>
      <c r="H182" s="19"/>
      <c r="I182" s="19">
        <v>287</v>
      </c>
      <c r="J182" s="19">
        <v>211</v>
      </c>
      <c r="K182" s="19">
        <v>498</v>
      </c>
    </row>
    <row r="183" spans="2:11" ht="12.75">
      <c r="B183" s="61" t="s">
        <v>227</v>
      </c>
      <c r="C183" s="19">
        <v>24</v>
      </c>
      <c r="D183" s="19">
        <v>200</v>
      </c>
      <c r="E183" s="19">
        <v>86</v>
      </c>
      <c r="F183" s="19">
        <v>80</v>
      </c>
      <c r="G183" s="19">
        <v>106</v>
      </c>
      <c r="H183" s="19"/>
      <c r="I183" s="19"/>
      <c r="J183" s="19"/>
      <c r="K183" s="19">
        <v>496</v>
      </c>
    </row>
    <row r="184" spans="2:11" ht="12.75">
      <c r="B184" s="61" t="s">
        <v>228</v>
      </c>
      <c r="C184" s="19"/>
      <c r="D184" s="19"/>
      <c r="E184" s="19"/>
      <c r="F184" s="19"/>
      <c r="G184" s="19"/>
      <c r="H184" s="19">
        <v>474</v>
      </c>
      <c r="I184" s="19"/>
      <c r="J184" s="19"/>
      <c r="K184" s="19">
        <v>474</v>
      </c>
    </row>
    <row r="185" spans="2:11" ht="12.75">
      <c r="B185" s="61" t="s">
        <v>229</v>
      </c>
      <c r="C185" s="19"/>
      <c r="D185" s="19"/>
      <c r="E185" s="19"/>
      <c r="F185" s="19">
        <v>155</v>
      </c>
      <c r="G185" s="19">
        <v>90</v>
      </c>
      <c r="H185" s="19">
        <v>90</v>
      </c>
      <c r="I185" s="19"/>
      <c r="J185" s="19">
        <v>130</v>
      </c>
      <c r="K185" s="19">
        <v>465</v>
      </c>
    </row>
    <row r="186" spans="2:11" ht="12.75">
      <c r="B186" s="61" t="s">
        <v>230</v>
      </c>
      <c r="C186" s="19"/>
      <c r="D186" s="19"/>
      <c r="E186" s="19"/>
      <c r="F186" s="19"/>
      <c r="G186" s="19"/>
      <c r="H186" s="19">
        <v>117</v>
      </c>
      <c r="I186" s="19">
        <v>168.24561403508775</v>
      </c>
      <c r="J186" s="19">
        <v>172.51184834123222</v>
      </c>
      <c r="K186" s="19">
        <v>457.75746237632</v>
      </c>
    </row>
    <row r="187" spans="2:11" ht="12.75">
      <c r="B187" s="61" t="s">
        <v>231</v>
      </c>
      <c r="C187" s="19"/>
      <c r="D187" s="19"/>
      <c r="E187" s="19">
        <v>164</v>
      </c>
      <c r="F187" s="19"/>
      <c r="G187" s="19"/>
      <c r="H187" s="19"/>
      <c r="I187" s="19">
        <v>65</v>
      </c>
      <c r="J187" s="19">
        <v>222</v>
      </c>
      <c r="K187" s="19">
        <v>451</v>
      </c>
    </row>
    <row r="188" spans="2:11" ht="12.75">
      <c r="B188" s="65" t="s">
        <v>10</v>
      </c>
      <c r="C188" s="66"/>
      <c r="D188" s="66"/>
      <c r="E188" s="66"/>
      <c r="F188" s="66"/>
      <c r="G188" s="66"/>
      <c r="H188" s="67"/>
      <c r="I188" s="67"/>
      <c r="J188" s="67">
        <v>440</v>
      </c>
      <c r="K188" s="67">
        <v>440</v>
      </c>
    </row>
    <row r="189" spans="2:11" ht="12.75">
      <c r="B189" s="61" t="s">
        <v>232</v>
      </c>
      <c r="C189" s="19"/>
      <c r="D189" s="19"/>
      <c r="E189" s="19"/>
      <c r="F189" s="19">
        <v>319.5</v>
      </c>
      <c r="G189" s="19"/>
      <c r="H189" s="19"/>
      <c r="I189" s="19">
        <v>100</v>
      </c>
      <c r="J189" s="19"/>
      <c r="K189" s="19">
        <v>419.5</v>
      </c>
    </row>
    <row r="190" spans="2:11" ht="12.75">
      <c r="B190" s="61" t="s">
        <v>233</v>
      </c>
      <c r="C190" s="19"/>
      <c r="D190" s="19"/>
      <c r="E190" s="19"/>
      <c r="F190" s="19">
        <v>418.832</v>
      </c>
      <c r="G190" s="19"/>
      <c r="H190" s="19"/>
      <c r="I190" s="19"/>
      <c r="J190" s="19"/>
      <c r="K190" s="19">
        <v>418.832</v>
      </c>
    </row>
    <row r="191" spans="2:11" ht="12.75">
      <c r="B191" s="61" t="s">
        <v>234</v>
      </c>
      <c r="C191" s="19"/>
      <c r="D191" s="19"/>
      <c r="E191" s="19"/>
      <c r="F191" s="19"/>
      <c r="G191" s="19">
        <v>203</v>
      </c>
      <c r="H191" s="19">
        <v>208</v>
      </c>
      <c r="I191" s="19"/>
      <c r="J191" s="19"/>
      <c r="K191" s="19">
        <v>411</v>
      </c>
    </row>
    <row r="192" spans="2:11" ht="12.75">
      <c r="B192" s="61" t="s">
        <v>235</v>
      </c>
      <c r="C192" s="19">
        <v>31</v>
      </c>
      <c r="D192" s="19">
        <v>33</v>
      </c>
      <c r="E192" s="19">
        <v>61</v>
      </c>
      <c r="F192" s="19">
        <v>12</v>
      </c>
      <c r="G192" s="19">
        <v>55</v>
      </c>
      <c r="H192" s="19"/>
      <c r="I192" s="19">
        <v>88</v>
      </c>
      <c r="J192" s="19">
        <v>107</v>
      </c>
      <c r="K192" s="19">
        <v>387</v>
      </c>
    </row>
    <row r="193" spans="2:11" ht="12.75">
      <c r="B193" s="61" t="s">
        <v>236</v>
      </c>
      <c r="C193" s="19">
        <v>7.5</v>
      </c>
      <c r="D193" s="19">
        <v>7.5</v>
      </c>
      <c r="E193" s="19">
        <v>122.3</v>
      </c>
      <c r="F193" s="19">
        <v>122.3</v>
      </c>
      <c r="G193" s="19">
        <v>125</v>
      </c>
      <c r="H193" s="19"/>
      <c r="I193" s="19"/>
      <c r="J193" s="19"/>
      <c r="K193" s="19">
        <v>384.6</v>
      </c>
    </row>
    <row r="194" spans="2:11" ht="12.75">
      <c r="B194" s="61" t="s">
        <v>238</v>
      </c>
      <c r="C194" s="19">
        <v>318</v>
      </c>
      <c r="D194" s="19"/>
      <c r="E194" s="19"/>
      <c r="F194" s="19"/>
      <c r="G194" s="19"/>
      <c r="H194" s="19"/>
      <c r="I194" s="19"/>
      <c r="J194" s="19"/>
      <c r="K194" s="19">
        <v>318</v>
      </c>
    </row>
    <row r="195" spans="2:11" ht="12.75">
      <c r="B195" s="61" t="s">
        <v>239</v>
      </c>
      <c r="C195" s="19"/>
      <c r="D195" s="19"/>
      <c r="E195" s="19"/>
      <c r="F195" s="19"/>
      <c r="G195" s="19"/>
      <c r="H195" s="19">
        <v>213</v>
      </c>
      <c r="I195" s="19">
        <v>41.84549</v>
      </c>
      <c r="J195" s="19">
        <v>60.60606060606061</v>
      </c>
      <c r="K195" s="19">
        <v>315.4515506060606</v>
      </c>
    </row>
    <row r="196" spans="2:11" ht="12.75">
      <c r="B196" s="61" t="s">
        <v>240</v>
      </c>
      <c r="C196" s="19"/>
      <c r="D196" s="19"/>
      <c r="E196" s="19">
        <v>306.5</v>
      </c>
      <c r="F196" s="19"/>
      <c r="G196" s="19"/>
      <c r="H196" s="19"/>
      <c r="I196" s="19"/>
      <c r="J196" s="19"/>
      <c r="K196" s="19">
        <v>306.5</v>
      </c>
    </row>
    <row r="197" spans="2:11" ht="12.75">
      <c r="B197" s="61" t="s">
        <v>241</v>
      </c>
      <c r="C197" s="19"/>
      <c r="D197" s="19"/>
      <c r="E197" s="19"/>
      <c r="F197" s="19"/>
      <c r="G197" s="19"/>
      <c r="H197" s="19"/>
      <c r="I197" s="19">
        <v>21</v>
      </c>
      <c r="J197" s="19">
        <v>280</v>
      </c>
      <c r="K197" s="19">
        <v>301</v>
      </c>
    </row>
    <row r="198" spans="2:11" ht="12.75">
      <c r="B198" s="61" t="s">
        <v>242</v>
      </c>
      <c r="C198" s="19"/>
      <c r="D198" s="19"/>
      <c r="E198" s="19"/>
      <c r="F198" s="19"/>
      <c r="G198" s="19"/>
      <c r="H198" s="19"/>
      <c r="I198" s="19"/>
      <c r="J198" s="19">
        <v>300</v>
      </c>
      <c r="K198" s="19">
        <v>300</v>
      </c>
    </row>
    <row r="199" spans="2:11" ht="12.75">
      <c r="B199" s="61" t="s">
        <v>243</v>
      </c>
      <c r="C199" s="19"/>
      <c r="D199" s="19"/>
      <c r="E199" s="19"/>
      <c r="F199" s="19"/>
      <c r="G199" s="19"/>
      <c r="H199" s="19"/>
      <c r="I199" s="19"/>
      <c r="J199" s="19">
        <v>294.56</v>
      </c>
      <c r="K199" s="19">
        <v>294.56</v>
      </c>
    </row>
    <row r="200" spans="2:11" ht="12.75">
      <c r="B200" s="61" t="s">
        <v>245</v>
      </c>
      <c r="C200" s="19"/>
      <c r="D200" s="19"/>
      <c r="E200" s="19"/>
      <c r="F200" s="19"/>
      <c r="G200" s="19">
        <v>106</v>
      </c>
      <c r="H200" s="19">
        <v>175</v>
      </c>
      <c r="I200" s="19"/>
      <c r="J200" s="19"/>
      <c r="K200" s="19">
        <v>281</v>
      </c>
    </row>
    <row r="201" spans="2:11" ht="12.75">
      <c r="B201" s="61" t="s">
        <v>246</v>
      </c>
      <c r="C201" s="19"/>
      <c r="D201" s="19"/>
      <c r="E201" s="19">
        <v>138.5</v>
      </c>
      <c r="F201" s="19">
        <v>138.5</v>
      </c>
      <c r="G201" s="19"/>
      <c r="H201" s="19"/>
      <c r="I201" s="19"/>
      <c r="J201" s="19"/>
      <c r="K201" s="19">
        <v>277</v>
      </c>
    </row>
    <row r="202" spans="2:11" ht="12.75">
      <c r="B202" s="61" t="s">
        <v>247</v>
      </c>
      <c r="C202" s="19"/>
      <c r="D202" s="19"/>
      <c r="E202" s="19"/>
      <c r="F202" s="19"/>
      <c r="G202" s="19"/>
      <c r="H202" s="19">
        <v>141</v>
      </c>
      <c r="I202" s="19">
        <v>132.8</v>
      </c>
      <c r="J202" s="19"/>
      <c r="K202" s="19">
        <v>273.8</v>
      </c>
    </row>
    <row r="203" spans="2:11" ht="12.75">
      <c r="B203" s="61" t="s">
        <v>248</v>
      </c>
      <c r="C203" s="19">
        <v>17</v>
      </c>
      <c r="D203" s="19">
        <v>45</v>
      </c>
      <c r="E203" s="19">
        <v>85</v>
      </c>
      <c r="F203" s="19">
        <v>41</v>
      </c>
      <c r="G203" s="19">
        <v>77</v>
      </c>
      <c r="H203" s="19"/>
      <c r="I203" s="19"/>
      <c r="J203" s="19"/>
      <c r="K203" s="19">
        <v>265</v>
      </c>
    </row>
    <row r="204" spans="2:11" ht="12.75">
      <c r="B204" s="61" t="s">
        <v>249</v>
      </c>
      <c r="C204" s="19"/>
      <c r="D204" s="19"/>
      <c r="E204" s="19"/>
      <c r="F204" s="19">
        <v>250.1</v>
      </c>
      <c r="G204" s="19"/>
      <c r="H204" s="19"/>
      <c r="I204" s="19"/>
      <c r="J204" s="19"/>
      <c r="K204" s="19">
        <v>250.1</v>
      </c>
    </row>
    <row r="205" spans="2:11" ht="12.75">
      <c r="B205" s="61" t="s">
        <v>250</v>
      </c>
      <c r="C205" s="19"/>
      <c r="D205" s="19"/>
      <c r="E205" s="19"/>
      <c r="F205" s="19"/>
      <c r="G205" s="19">
        <v>250</v>
      </c>
      <c r="H205" s="19">
        <v>-50</v>
      </c>
      <c r="I205" s="19">
        <v>50</v>
      </c>
      <c r="J205" s="19"/>
      <c r="K205" s="19">
        <v>250</v>
      </c>
    </row>
    <row r="206" spans="2:11" ht="12.75">
      <c r="B206" s="61" t="s">
        <v>251</v>
      </c>
      <c r="C206" s="19">
        <v>244.6</v>
      </c>
      <c r="D206" s="19"/>
      <c r="E206" s="19"/>
      <c r="F206" s="19"/>
      <c r="G206" s="19"/>
      <c r="H206" s="19"/>
      <c r="I206" s="19"/>
      <c r="J206" s="19"/>
      <c r="K206" s="19">
        <v>244.6</v>
      </c>
    </row>
    <row r="207" spans="2:11" ht="12.75">
      <c r="B207" s="61" t="s">
        <v>252</v>
      </c>
      <c r="C207" s="19"/>
      <c r="D207" s="19"/>
      <c r="E207" s="19">
        <v>243.3</v>
      </c>
      <c r="F207" s="19"/>
      <c r="G207" s="19"/>
      <c r="H207" s="19"/>
      <c r="I207" s="19"/>
      <c r="J207" s="19"/>
      <c r="K207" s="19">
        <v>243.3</v>
      </c>
    </row>
    <row r="208" spans="2:11" ht="12.75">
      <c r="B208" s="61" t="s">
        <v>253</v>
      </c>
      <c r="C208" s="19"/>
      <c r="D208" s="19"/>
      <c r="E208" s="19"/>
      <c r="F208" s="19"/>
      <c r="G208" s="19">
        <v>240</v>
      </c>
      <c r="H208" s="19"/>
      <c r="I208" s="19"/>
      <c r="J208" s="19"/>
      <c r="K208" s="19">
        <v>240</v>
      </c>
    </row>
    <row r="209" spans="2:11" ht="12.75">
      <c r="B209" s="61" t="s">
        <v>254</v>
      </c>
      <c r="C209" s="19"/>
      <c r="D209" s="19"/>
      <c r="E209" s="19">
        <v>144</v>
      </c>
      <c r="F209" s="19"/>
      <c r="G209" s="19">
        <v>93</v>
      </c>
      <c r="H209" s="19"/>
      <c r="I209" s="19"/>
      <c r="J209" s="19"/>
      <c r="K209" s="19">
        <v>237</v>
      </c>
    </row>
    <row r="210" spans="2:11" ht="12.75">
      <c r="B210" s="61" t="s">
        <v>255</v>
      </c>
      <c r="C210" s="19">
        <v>234</v>
      </c>
      <c r="D210" s="19"/>
      <c r="E210" s="19"/>
      <c r="F210" s="19"/>
      <c r="G210" s="19"/>
      <c r="H210" s="19"/>
      <c r="I210" s="19"/>
      <c r="J210" s="19"/>
      <c r="K210" s="19">
        <v>234</v>
      </c>
    </row>
    <row r="211" spans="2:11" ht="12.75">
      <c r="B211" s="61" t="s">
        <v>256</v>
      </c>
      <c r="C211" s="19"/>
      <c r="D211" s="19"/>
      <c r="E211" s="19">
        <v>9</v>
      </c>
      <c r="F211" s="19">
        <v>89</v>
      </c>
      <c r="G211" s="19">
        <v>133</v>
      </c>
      <c r="H211" s="19"/>
      <c r="I211" s="19"/>
      <c r="J211" s="19"/>
      <c r="K211" s="19">
        <v>231</v>
      </c>
    </row>
    <row r="212" spans="2:11" ht="12.75">
      <c r="B212" s="61" t="s">
        <v>258</v>
      </c>
      <c r="C212" s="19"/>
      <c r="D212" s="19"/>
      <c r="E212" s="19"/>
      <c r="F212" s="19"/>
      <c r="G212" s="19"/>
      <c r="H212" s="19"/>
      <c r="I212" s="19"/>
      <c r="J212" s="19">
        <v>225.68</v>
      </c>
      <c r="K212" s="19">
        <v>225.68</v>
      </c>
    </row>
    <row r="213" spans="2:11" ht="12.75">
      <c r="B213" s="61" t="s">
        <v>259</v>
      </c>
      <c r="C213" s="19"/>
      <c r="D213" s="19"/>
      <c r="E213" s="19"/>
      <c r="F213" s="19"/>
      <c r="G213" s="19"/>
      <c r="H213" s="19"/>
      <c r="I213" s="19">
        <v>150</v>
      </c>
      <c r="J213" s="19">
        <v>75</v>
      </c>
      <c r="K213" s="19">
        <v>225</v>
      </c>
    </row>
    <row r="214" spans="2:11" ht="12.75">
      <c r="B214" s="61" t="s">
        <v>260</v>
      </c>
      <c r="C214" s="19"/>
      <c r="D214" s="19"/>
      <c r="E214" s="19"/>
      <c r="F214" s="19">
        <v>15</v>
      </c>
      <c r="G214" s="19"/>
      <c r="H214" s="19">
        <v>90</v>
      </c>
      <c r="I214" s="19"/>
      <c r="J214" s="19">
        <v>110</v>
      </c>
      <c r="K214" s="19">
        <v>215</v>
      </c>
    </row>
    <row r="215" spans="2:11" ht="12.75">
      <c r="B215" s="61" t="s">
        <v>261</v>
      </c>
      <c r="C215" s="19"/>
      <c r="D215" s="19"/>
      <c r="E215" s="19"/>
      <c r="F215" s="19"/>
      <c r="G215" s="19">
        <v>211.3</v>
      </c>
      <c r="H215" s="19"/>
      <c r="I215" s="19"/>
      <c r="J215" s="19"/>
      <c r="K215" s="19">
        <v>211.3</v>
      </c>
    </row>
    <row r="216" spans="2:11" ht="12.75">
      <c r="B216" s="61" t="s">
        <v>262</v>
      </c>
      <c r="C216" s="19"/>
      <c r="D216" s="19">
        <v>100</v>
      </c>
      <c r="E216" s="19">
        <v>100</v>
      </c>
      <c r="F216" s="19"/>
      <c r="G216" s="19"/>
      <c r="H216" s="19"/>
      <c r="I216" s="19"/>
      <c r="J216" s="19">
        <v>10</v>
      </c>
      <c r="K216" s="19">
        <v>210</v>
      </c>
    </row>
    <row r="217" spans="2:11" ht="12.75">
      <c r="B217" s="61" t="s">
        <v>263</v>
      </c>
      <c r="C217" s="19"/>
      <c r="D217" s="19">
        <v>101</v>
      </c>
      <c r="E217" s="19">
        <v>101</v>
      </c>
      <c r="F217" s="19"/>
      <c r="G217" s="19"/>
      <c r="H217" s="19"/>
      <c r="I217" s="19"/>
      <c r="J217" s="19"/>
      <c r="K217" s="19">
        <v>202</v>
      </c>
    </row>
    <row r="218" spans="2:11" ht="12.75">
      <c r="B218" s="61" t="s">
        <v>264</v>
      </c>
      <c r="C218" s="19"/>
      <c r="D218" s="19"/>
      <c r="E218" s="19"/>
      <c r="F218" s="19"/>
      <c r="G218" s="19"/>
      <c r="H218" s="19"/>
      <c r="I218" s="19">
        <v>200</v>
      </c>
      <c r="J218" s="19"/>
      <c r="K218" s="19">
        <v>200</v>
      </c>
    </row>
    <row r="219" spans="2:11" ht="12.75">
      <c r="B219" s="61" t="s">
        <v>265</v>
      </c>
      <c r="C219" s="19"/>
      <c r="D219" s="19"/>
      <c r="E219" s="19"/>
      <c r="F219" s="19"/>
      <c r="G219" s="19"/>
      <c r="H219" s="19"/>
      <c r="I219" s="19"/>
      <c r="J219" s="19">
        <v>199.99</v>
      </c>
      <c r="K219" s="19">
        <v>199.99</v>
      </c>
    </row>
    <row r="220" spans="2:11" ht="12.75">
      <c r="B220" s="61" t="s">
        <v>266</v>
      </c>
      <c r="C220" s="19"/>
      <c r="D220" s="19"/>
      <c r="E220" s="19"/>
      <c r="F220" s="19"/>
      <c r="G220" s="19"/>
      <c r="H220" s="19"/>
      <c r="I220" s="19"/>
      <c r="J220" s="19">
        <v>199</v>
      </c>
      <c r="K220" s="19">
        <v>199</v>
      </c>
    </row>
    <row r="221" spans="2:11" ht="12.75">
      <c r="B221" s="61" t="s">
        <v>267</v>
      </c>
      <c r="C221" s="19"/>
      <c r="D221" s="19"/>
      <c r="E221" s="19"/>
      <c r="F221" s="19"/>
      <c r="G221" s="19"/>
      <c r="H221" s="19"/>
      <c r="I221" s="19">
        <v>196</v>
      </c>
      <c r="J221" s="19"/>
      <c r="K221" s="19">
        <v>196</v>
      </c>
    </row>
    <row r="222" spans="2:11" ht="12.75">
      <c r="B222" s="61" t="s">
        <v>268</v>
      </c>
      <c r="C222" s="19"/>
      <c r="D222" s="19"/>
      <c r="E222" s="19"/>
      <c r="F222" s="19"/>
      <c r="G222" s="19"/>
      <c r="H222" s="19"/>
      <c r="I222" s="19">
        <v>85</v>
      </c>
      <c r="J222" s="19">
        <v>106</v>
      </c>
      <c r="K222" s="19">
        <v>191</v>
      </c>
    </row>
    <row r="223" spans="2:11" ht="12.75">
      <c r="B223" s="61" t="s">
        <v>269</v>
      </c>
      <c r="C223" s="19">
        <v>178</v>
      </c>
      <c r="D223" s="19"/>
      <c r="E223" s="19"/>
      <c r="F223" s="19"/>
      <c r="G223" s="19"/>
      <c r="H223" s="19"/>
      <c r="I223" s="19"/>
      <c r="J223" s="19"/>
      <c r="K223" s="19">
        <v>178</v>
      </c>
    </row>
    <row r="224" spans="2:11" ht="12.75">
      <c r="B224" s="61" t="s">
        <v>270</v>
      </c>
      <c r="C224" s="19"/>
      <c r="D224" s="19">
        <v>94</v>
      </c>
      <c r="E224" s="19">
        <v>80.2</v>
      </c>
      <c r="F224" s="19"/>
      <c r="G224" s="19"/>
      <c r="H224" s="19"/>
      <c r="I224" s="19"/>
      <c r="J224" s="19"/>
      <c r="K224" s="19">
        <v>174.2</v>
      </c>
    </row>
    <row r="225" spans="2:11" ht="12.75">
      <c r="B225" s="61" t="s">
        <v>271</v>
      </c>
      <c r="C225" s="19"/>
      <c r="D225" s="19"/>
      <c r="E225" s="19"/>
      <c r="F225" s="19"/>
      <c r="G225" s="19"/>
      <c r="H225" s="19">
        <v>30</v>
      </c>
      <c r="I225" s="19">
        <v>122.16667</v>
      </c>
      <c r="J225" s="19">
        <v>21</v>
      </c>
      <c r="K225" s="19">
        <v>173.16667</v>
      </c>
    </row>
    <row r="226" spans="2:11" ht="12.75">
      <c r="B226" s="61" t="s">
        <v>272</v>
      </c>
      <c r="C226" s="19"/>
      <c r="D226" s="19"/>
      <c r="E226" s="19"/>
      <c r="F226" s="19"/>
      <c r="G226" s="19"/>
      <c r="H226" s="19"/>
      <c r="I226" s="19">
        <v>90</v>
      </c>
      <c r="J226" s="19">
        <v>83</v>
      </c>
      <c r="K226" s="19">
        <v>173</v>
      </c>
    </row>
    <row r="227" spans="2:11" ht="12.75">
      <c r="B227" s="61" t="s">
        <v>273</v>
      </c>
      <c r="C227" s="19"/>
      <c r="D227" s="19"/>
      <c r="E227" s="19"/>
      <c r="F227" s="19"/>
      <c r="G227" s="19">
        <v>159.77</v>
      </c>
      <c r="H227" s="19"/>
      <c r="I227" s="19"/>
      <c r="J227" s="19"/>
      <c r="K227" s="19">
        <v>159.77</v>
      </c>
    </row>
    <row r="228" spans="2:11" ht="12.75">
      <c r="B228" s="61" t="s">
        <v>274</v>
      </c>
      <c r="C228" s="19"/>
      <c r="D228" s="19"/>
      <c r="E228" s="19"/>
      <c r="F228" s="19"/>
      <c r="G228" s="19"/>
      <c r="H228" s="19"/>
      <c r="I228" s="19">
        <v>149.93</v>
      </c>
      <c r="J228" s="19"/>
      <c r="K228" s="19">
        <v>149.93</v>
      </c>
    </row>
    <row r="229" spans="2:11" ht="12.75">
      <c r="B229" s="61" t="s">
        <v>275</v>
      </c>
      <c r="C229" s="19"/>
      <c r="D229" s="19"/>
      <c r="E229" s="19"/>
      <c r="F229" s="19"/>
      <c r="G229" s="19"/>
      <c r="H229" s="19"/>
      <c r="I229" s="19"/>
      <c r="J229" s="19">
        <v>143</v>
      </c>
      <c r="K229" s="19">
        <v>143</v>
      </c>
    </row>
    <row r="230" spans="2:11" ht="12.75">
      <c r="B230" s="61" t="s">
        <v>277</v>
      </c>
      <c r="C230" s="19"/>
      <c r="D230" s="19">
        <v>33</v>
      </c>
      <c r="E230" s="19"/>
      <c r="F230" s="19">
        <v>28</v>
      </c>
      <c r="G230" s="19">
        <v>27</v>
      </c>
      <c r="H230" s="19"/>
      <c r="I230" s="19">
        <v>49</v>
      </c>
      <c r="J230" s="19"/>
      <c r="K230" s="19">
        <v>137</v>
      </c>
    </row>
    <row r="231" spans="2:11" ht="12.75">
      <c r="B231" s="61" t="s">
        <v>278</v>
      </c>
      <c r="C231" s="19"/>
      <c r="D231" s="19"/>
      <c r="E231" s="19"/>
      <c r="F231" s="19"/>
      <c r="G231" s="19"/>
      <c r="H231" s="19">
        <v>69</v>
      </c>
      <c r="I231" s="19">
        <v>57</v>
      </c>
      <c r="J231" s="19"/>
      <c r="K231" s="19">
        <v>126</v>
      </c>
    </row>
    <row r="232" spans="2:11" ht="12.75">
      <c r="B232" s="61" t="s">
        <v>279</v>
      </c>
      <c r="C232" s="19"/>
      <c r="D232" s="19"/>
      <c r="E232" s="19"/>
      <c r="F232" s="19">
        <v>75</v>
      </c>
      <c r="G232" s="19"/>
      <c r="H232" s="19"/>
      <c r="I232" s="19">
        <v>50</v>
      </c>
      <c r="J232" s="19"/>
      <c r="K232" s="19">
        <v>125</v>
      </c>
    </row>
    <row r="233" spans="2:11" ht="12.75">
      <c r="B233" s="61" t="s">
        <v>280</v>
      </c>
      <c r="C233" s="19">
        <v>119.985</v>
      </c>
      <c r="D233" s="19"/>
      <c r="E233" s="19"/>
      <c r="F233" s="19"/>
      <c r="G233" s="19"/>
      <c r="H233" s="19"/>
      <c r="I233" s="19"/>
      <c r="J233" s="19"/>
      <c r="K233" s="19">
        <v>119.985</v>
      </c>
    </row>
    <row r="234" spans="2:11" ht="12.75">
      <c r="B234" s="61" t="s">
        <v>282</v>
      </c>
      <c r="C234" s="19"/>
      <c r="D234" s="19"/>
      <c r="E234" s="19">
        <v>50</v>
      </c>
      <c r="F234" s="19">
        <v>50</v>
      </c>
      <c r="G234" s="19"/>
      <c r="H234" s="19"/>
      <c r="I234" s="19"/>
      <c r="J234" s="19"/>
      <c r="K234" s="19">
        <v>100</v>
      </c>
    </row>
    <row r="235" spans="2:11" ht="12.75">
      <c r="B235" s="61" t="s">
        <v>284</v>
      </c>
      <c r="C235" s="19"/>
      <c r="D235" s="19"/>
      <c r="E235" s="19"/>
      <c r="F235" s="19"/>
      <c r="G235" s="19"/>
      <c r="H235" s="19">
        <v>100</v>
      </c>
      <c r="I235" s="19"/>
      <c r="J235" s="19"/>
      <c r="K235" s="19">
        <v>100</v>
      </c>
    </row>
    <row r="236" spans="2:11" ht="12.75">
      <c r="B236" s="61" t="s">
        <v>285</v>
      </c>
      <c r="C236" s="19"/>
      <c r="D236" s="19"/>
      <c r="E236" s="19"/>
      <c r="F236" s="19">
        <v>38.63</v>
      </c>
      <c r="G236" s="19">
        <v>53.64</v>
      </c>
      <c r="H236" s="19"/>
      <c r="I236" s="19"/>
      <c r="J236" s="19"/>
      <c r="K236" s="19">
        <v>92.27000000000001</v>
      </c>
    </row>
    <row r="237" spans="2:11" ht="12.75">
      <c r="B237" s="61" t="s">
        <v>286</v>
      </c>
      <c r="C237" s="19">
        <v>27</v>
      </c>
      <c r="D237" s="19">
        <v>27</v>
      </c>
      <c r="E237" s="19">
        <v>18</v>
      </c>
      <c r="F237" s="19">
        <v>18</v>
      </c>
      <c r="G237" s="19"/>
      <c r="H237" s="19"/>
      <c r="I237" s="19"/>
      <c r="J237" s="19"/>
      <c r="K237" s="19">
        <v>90</v>
      </c>
    </row>
    <row r="238" spans="2:11" ht="12.75">
      <c r="B238" s="61" t="s">
        <v>287</v>
      </c>
      <c r="C238" s="19">
        <v>89</v>
      </c>
      <c r="D238" s="19"/>
      <c r="E238" s="19"/>
      <c r="F238" s="19"/>
      <c r="G238" s="19"/>
      <c r="H238" s="19"/>
      <c r="I238" s="19"/>
      <c r="J238" s="19"/>
      <c r="K238" s="19">
        <v>89</v>
      </c>
    </row>
    <row r="239" spans="2:11" ht="12.75">
      <c r="B239" s="61" t="s">
        <v>288</v>
      </c>
      <c r="C239" s="19"/>
      <c r="D239" s="19"/>
      <c r="E239" s="19"/>
      <c r="F239" s="19"/>
      <c r="G239" s="19"/>
      <c r="H239" s="19">
        <v>88.92</v>
      </c>
      <c r="I239" s="19"/>
      <c r="J239" s="19"/>
      <c r="K239" s="19">
        <v>88.92</v>
      </c>
    </row>
    <row r="240" spans="2:11" ht="12.75">
      <c r="B240" s="61" t="s">
        <v>289</v>
      </c>
      <c r="C240" s="19"/>
      <c r="D240" s="19"/>
      <c r="E240" s="19"/>
      <c r="F240" s="19"/>
      <c r="G240" s="19"/>
      <c r="H240" s="19"/>
      <c r="I240" s="19">
        <v>85</v>
      </c>
      <c r="J240" s="19"/>
      <c r="K240" s="19">
        <v>85</v>
      </c>
    </row>
    <row r="241" spans="2:11" ht="12.75">
      <c r="B241" s="61" t="s">
        <v>290</v>
      </c>
      <c r="C241" s="19"/>
      <c r="D241" s="19"/>
      <c r="E241" s="19"/>
      <c r="F241" s="19"/>
      <c r="G241" s="19"/>
      <c r="H241" s="19"/>
      <c r="I241" s="19">
        <v>80</v>
      </c>
      <c r="J241" s="19"/>
      <c r="K241" s="19">
        <v>80</v>
      </c>
    </row>
    <row r="242" spans="2:11" ht="12.75">
      <c r="B242" s="61" t="s">
        <v>291</v>
      </c>
      <c r="C242" s="19">
        <v>74</v>
      </c>
      <c r="D242" s="19"/>
      <c r="E242" s="19"/>
      <c r="F242" s="19"/>
      <c r="G242" s="19"/>
      <c r="H242" s="19"/>
      <c r="I242" s="19"/>
      <c r="J242" s="19"/>
      <c r="K242" s="19">
        <v>74</v>
      </c>
    </row>
    <row r="243" spans="2:11" ht="12.75">
      <c r="B243" s="61" t="s">
        <v>293</v>
      </c>
      <c r="C243" s="19"/>
      <c r="D243" s="19"/>
      <c r="E243" s="19">
        <v>35</v>
      </c>
      <c r="F243" s="19">
        <v>35</v>
      </c>
      <c r="G243" s="19"/>
      <c r="H243" s="19"/>
      <c r="I243" s="19"/>
      <c r="J243" s="19"/>
      <c r="K243" s="19">
        <v>70</v>
      </c>
    </row>
    <row r="244" spans="2:11" ht="12.75">
      <c r="B244" s="61" t="s">
        <v>294</v>
      </c>
      <c r="C244" s="19"/>
      <c r="D244" s="19"/>
      <c r="E244" s="19"/>
      <c r="F244" s="19"/>
      <c r="G244" s="19"/>
      <c r="H244" s="19"/>
      <c r="I244" s="19">
        <v>70</v>
      </c>
      <c r="J244" s="19"/>
      <c r="K244" s="19">
        <v>70</v>
      </c>
    </row>
    <row r="245" spans="2:11" ht="12.75">
      <c r="B245" s="61" t="s">
        <v>295</v>
      </c>
      <c r="C245" s="19"/>
      <c r="D245" s="19"/>
      <c r="E245" s="19"/>
      <c r="F245" s="19"/>
      <c r="G245" s="19"/>
      <c r="H245" s="19"/>
      <c r="I245" s="19">
        <v>30</v>
      </c>
      <c r="J245" s="19">
        <v>38</v>
      </c>
      <c r="K245" s="19">
        <v>68</v>
      </c>
    </row>
    <row r="246" spans="2:11" ht="12.75">
      <c r="B246" s="61" t="s">
        <v>296</v>
      </c>
      <c r="C246" s="19">
        <v>28.5</v>
      </c>
      <c r="D246" s="19">
        <v>28.5</v>
      </c>
      <c r="E246" s="19"/>
      <c r="F246" s="19"/>
      <c r="G246" s="19"/>
      <c r="H246" s="19"/>
      <c r="I246" s="19"/>
      <c r="J246" s="19"/>
      <c r="K246" s="19">
        <v>57</v>
      </c>
    </row>
    <row r="247" spans="2:11" ht="12.75">
      <c r="B247" s="61" t="s">
        <v>297</v>
      </c>
      <c r="C247" s="19"/>
      <c r="D247" s="19"/>
      <c r="E247" s="19"/>
      <c r="F247" s="19"/>
      <c r="G247" s="19"/>
      <c r="H247" s="19"/>
      <c r="I247" s="19">
        <v>54.29824561403509</v>
      </c>
      <c r="J247" s="19"/>
      <c r="K247" s="19">
        <v>54.29824561403509</v>
      </c>
    </row>
    <row r="248" spans="2:11" ht="12.75">
      <c r="B248" s="61" t="s">
        <v>302</v>
      </c>
      <c r="C248" s="19"/>
      <c r="D248" s="19"/>
      <c r="E248" s="19"/>
      <c r="F248" s="19"/>
      <c r="G248" s="19"/>
      <c r="H248" s="19">
        <v>50</v>
      </c>
      <c r="I248" s="19"/>
      <c r="J248" s="19"/>
      <c r="K248" s="19">
        <v>50</v>
      </c>
    </row>
    <row r="249" spans="2:11" ht="12.75">
      <c r="B249" s="61" t="s">
        <v>298</v>
      </c>
      <c r="C249" s="19"/>
      <c r="D249" s="19"/>
      <c r="E249" s="19"/>
      <c r="F249" s="19"/>
      <c r="G249" s="19"/>
      <c r="H249" s="19"/>
      <c r="I249" s="19">
        <v>50</v>
      </c>
      <c r="J249" s="19"/>
      <c r="K249" s="19">
        <v>50</v>
      </c>
    </row>
    <row r="250" spans="2:11" ht="12.75">
      <c r="B250" s="61" t="s">
        <v>301</v>
      </c>
      <c r="C250" s="19"/>
      <c r="D250" s="19"/>
      <c r="E250" s="19"/>
      <c r="F250" s="19"/>
      <c r="G250" s="19">
        <v>50</v>
      </c>
      <c r="H250" s="19"/>
      <c r="I250" s="19"/>
      <c r="J250" s="19"/>
      <c r="K250" s="19">
        <v>50</v>
      </c>
    </row>
    <row r="251" spans="2:11" ht="12.75">
      <c r="B251" s="61" t="s">
        <v>300</v>
      </c>
      <c r="C251" s="19"/>
      <c r="D251" s="19"/>
      <c r="E251" s="19"/>
      <c r="F251" s="19"/>
      <c r="G251" s="19"/>
      <c r="H251" s="19"/>
      <c r="I251" s="19"/>
      <c r="J251" s="19">
        <v>50</v>
      </c>
      <c r="K251" s="19">
        <v>50</v>
      </c>
    </row>
    <row r="252" spans="2:11" ht="12.75">
      <c r="B252" s="61" t="s">
        <v>299</v>
      </c>
      <c r="C252" s="19"/>
      <c r="D252" s="19"/>
      <c r="E252" s="19"/>
      <c r="F252" s="19"/>
      <c r="G252" s="19"/>
      <c r="H252" s="19"/>
      <c r="I252" s="19">
        <v>50</v>
      </c>
      <c r="J252" s="19"/>
      <c r="K252" s="19">
        <v>50</v>
      </c>
    </row>
    <row r="253" spans="2:11" ht="12.75">
      <c r="B253" s="61" t="s">
        <v>303</v>
      </c>
      <c r="C253" s="19">
        <v>47.9</v>
      </c>
      <c r="D253" s="19"/>
      <c r="E253" s="19"/>
      <c r="F253" s="19"/>
      <c r="G253" s="19"/>
      <c r="H253" s="19"/>
      <c r="I253" s="19"/>
      <c r="J253" s="19"/>
      <c r="K253" s="19">
        <v>47.9</v>
      </c>
    </row>
    <row r="254" spans="2:11" ht="12.75">
      <c r="B254" s="61" t="s">
        <v>304</v>
      </c>
      <c r="C254" s="19"/>
      <c r="D254" s="19"/>
      <c r="E254" s="19"/>
      <c r="F254" s="19"/>
      <c r="G254" s="19"/>
      <c r="H254" s="19"/>
      <c r="I254" s="19">
        <v>22.631578947368425</v>
      </c>
      <c r="J254" s="19">
        <v>21.32701421800948</v>
      </c>
      <c r="K254" s="19">
        <v>43.958593165377906</v>
      </c>
    </row>
    <row r="255" spans="2:11" ht="12.75">
      <c r="B255" s="61" t="s">
        <v>305</v>
      </c>
      <c r="C255" s="19"/>
      <c r="D255" s="19"/>
      <c r="E255" s="19"/>
      <c r="F255" s="19"/>
      <c r="G255" s="19"/>
      <c r="H255" s="19"/>
      <c r="I255" s="19"/>
      <c r="J255" s="19">
        <v>43</v>
      </c>
      <c r="K255" s="19">
        <v>43</v>
      </c>
    </row>
    <row r="256" spans="2:11" ht="12.75">
      <c r="B256" s="61" t="s">
        <v>306</v>
      </c>
      <c r="C256" s="19"/>
      <c r="D256" s="19"/>
      <c r="E256" s="19"/>
      <c r="F256" s="19"/>
      <c r="G256" s="19"/>
      <c r="H256" s="19">
        <v>32.77</v>
      </c>
      <c r="I256" s="19"/>
      <c r="J256" s="19">
        <v>10.060030000000001</v>
      </c>
      <c r="K256" s="19">
        <v>42.83003000000001</v>
      </c>
    </row>
    <row r="257" spans="2:11" ht="12.75">
      <c r="B257" s="61" t="s">
        <v>307</v>
      </c>
      <c r="C257" s="19"/>
      <c r="D257" s="19"/>
      <c r="E257" s="19">
        <v>33</v>
      </c>
      <c r="F257" s="19"/>
      <c r="G257" s="19"/>
      <c r="H257" s="19"/>
      <c r="I257" s="19"/>
      <c r="J257" s="19"/>
      <c r="K257" s="19">
        <v>33</v>
      </c>
    </row>
    <row r="258" spans="2:11" ht="12.75">
      <c r="B258" s="61" t="s">
        <v>309</v>
      </c>
      <c r="C258" s="19"/>
      <c r="D258" s="19"/>
      <c r="E258" s="19"/>
      <c r="F258" s="19">
        <v>6</v>
      </c>
      <c r="G258" s="19">
        <v>11</v>
      </c>
      <c r="H258" s="19">
        <v>15</v>
      </c>
      <c r="I258" s="19"/>
      <c r="J258" s="19"/>
      <c r="K258" s="19">
        <v>32</v>
      </c>
    </row>
    <row r="259" spans="2:11" ht="12.75">
      <c r="B259" s="61" t="s">
        <v>308</v>
      </c>
      <c r="C259" s="19"/>
      <c r="D259" s="19">
        <v>32</v>
      </c>
      <c r="E259" s="19"/>
      <c r="F259" s="19"/>
      <c r="G259" s="19"/>
      <c r="H259" s="19"/>
      <c r="I259" s="19"/>
      <c r="J259" s="19"/>
      <c r="K259" s="19">
        <v>32</v>
      </c>
    </row>
    <row r="260" spans="2:11" ht="12.75">
      <c r="B260" s="61" t="s">
        <v>310</v>
      </c>
      <c r="C260" s="19"/>
      <c r="D260" s="19"/>
      <c r="E260" s="19"/>
      <c r="F260" s="19"/>
      <c r="G260" s="19"/>
      <c r="H260" s="19"/>
      <c r="I260" s="19">
        <v>30</v>
      </c>
      <c r="J260" s="19"/>
      <c r="K260" s="19">
        <v>30</v>
      </c>
    </row>
    <row r="261" spans="2:11" ht="12.75">
      <c r="B261" s="61" t="s">
        <v>311</v>
      </c>
      <c r="C261" s="19"/>
      <c r="D261" s="19"/>
      <c r="E261" s="19"/>
      <c r="F261" s="19"/>
      <c r="G261" s="19"/>
      <c r="H261" s="19"/>
      <c r="I261" s="19"/>
      <c r="J261" s="19">
        <v>29</v>
      </c>
      <c r="K261" s="19">
        <v>29</v>
      </c>
    </row>
    <row r="262" spans="2:11" ht="12.75">
      <c r="B262" s="61" t="s">
        <v>313</v>
      </c>
      <c r="C262" s="19"/>
      <c r="D262" s="19"/>
      <c r="E262" s="19"/>
      <c r="F262" s="19"/>
      <c r="G262" s="19"/>
      <c r="H262" s="19"/>
      <c r="I262" s="19">
        <v>27</v>
      </c>
      <c r="J262" s="19"/>
      <c r="K262" s="19">
        <v>27</v>
      </c>
    </row>
    <row r="263" spans="2:11" ht="12.75">
      <c r="B263" s="61" t="s">
        <v>312</v>
      </c>
      <c r="C263" s="19"/>
      <c r="D263" s="19"/>
      <c r="E263" s="19"/>
      <c r="F263" s="19"/>
      <c r="G263" s="19"/>
      <c r="H263" s="19">
        <v>27</v>
      </c>
      <c r="I263" s="19"/>
      <c r="J263" s="19"/>
      <c r="K263" s="19">
        <v>27</v>
      </c>
    </row>
    <row r="264" spans="2:11" ht="12.75">
      <c r="B264" s="61" t="s">
        <v>314</v>
      </c>
      <c r="C264" s="19"/>
      <c r="D264" s="19"/>
      <c r="E264" s="19"/>
      <c r="F264" s="19">
        <v>25.13</v>
      </c>
      <c r="G264" s="19"/>
      <c r="H264" s="19"/>
      <c r="I264" s="19"/>
      <c r="J264" s="19"/>
      <c r="K264" s="19">
        <v>25.13</v>
      </c>
    </row>
    <row r="265" spans="2:11" ht="12.75">
      <c r="B265" s="61" t="s">
        <v>315</v>
      </c>
      <c r="C265" s="19"/>
      <c r="D265" s="19"/>
      <c r="E265" s="19"/>
      <c r="F265" s="19">
        <v>23.668639053254438</v>
      </c>
      <c r="G265" s="19"/>
      <c r="H265" s="19"/>
      <c r="I265" s="19"/>
      <c r="J265" s="19"/>
      <c r="K265" s="19">
        <v>23.668639053254438</v>
      </c>
    </row>
    <row r="266" spans="2:11" ht="12.75">
      <c r="B266" s="61" t="s">
        <v>316</v>
      </c>
      <c r="C266" s="19">
        <v>10</v>
      </c>
      <c r="D266" s="19">
        <v>10</v>
      </c>
      <c r="E266" s="19"/>
      <c r="F266" s="19"/>
      <c r="G266" s="19"/>
      <c r="H266" s="19"/>
      <c r="I266" s="19"/>
      <c r="J266" s="19"/>
      <c r="K266" s="19">
        <v>20</v>
      </c>
    </row>
    <row r="267" spans="2:11" ht="12.75">
      <c r="B267" s="61" t="s">
        <v>317</v>
      </c>
      <c r="C267" s="19"/>
      <c r="D267" s="19"/>
      <c r="E267" s="19">
        <v>20</v>
      </c>
      <c r="F267" s="19"/>
      <c r="G267" s="19"/>
      <c r="H267" s="19"/>
      <c r="I267" s="19"/>
      <c r="J267" s="19"/>
      <c r="K267" s="19">
        <v>20</v>
      </c>
    </row>
    <row r="268" spans="2:11" ht="12.75">
      <c r="B268" s="61" t="s">
        <v>318</v>
      </c>
      <c r="C268" s="19"/>
      <c r="D268" s="19"/>
      <c r="E268" s="19"/>
      <c r="F268" s="19"/>
      <c r="G268" s="19">
        <v>20</v>
      </c>
      <c r="H268" s="19"/>
      <c r="I268" s="19"/>
      <c r="J268" s="19"/>
      <c r="K268" s="19">
        <v>20</v>
      </c>
    </row>
    <row r="269" spans="2:11" ht="12.75">
      <c r="B269" s="61" t="s">
        <v>319</v>
      </c>
      <c r="C269" s="19"/>
      <c r="D269" s="19"/>
      <c r="E269" s="19"/>
      <c r="F269" s="19">
        <v>19</v>
      </c>
      <c r="G269" s="19"/>
      <c r="H269" s="19"/>
      <c r="I269" s="19"/>
      <c r="J269" s="19"/>
      <c r="K269" s="19">
        <v>19</v>
      </c>
    </row>
    <row r="270" spans="2:11" ht="12.75">
      <c r="B270" s="61" t="s">
        <v>320</v>
      </c>
      <c r="C270" s="19"/>
      <c r="D270" s="19"/>
      <c r="E270" s="19"/>
      <c r="F270" s="19"/>
      <c r="G270" s="19"/>
      <c r="H270" s="19"/>
      <c r="I270" s="19"/>
      <c r="J270" s="19">
        <v>14</v>
      </c>
      <c r="K270" s="19">
        <v>14</v>
      </c>
    </row>
    <row r="271" spans="2:11" ht="12.75">
      <c r="B271" s="61" t="s">
        <v>321</v>
      </c>
      <c r="C271" s="19"/>
      <c r="D271" s="19"/>
      <c r="E271" s="19"/>
      <c r="F271" s="19"/>
      <c r="G271" s="19"/>
      <c r="H271" s="19"/>
      <c r="I271" s="19">
        <v>11</v>
      </c>
      <c r="J271" s="19"/>
      <c r="K271" s="19">
        <v>11</v>
      </c>
    </row>
    <row r="272" spans="2:11" ht="12.75">
      <c r="B272" s="61" t="s">
        <v>322</v>
      </c>
      <c r="C272" s="19"/>
      <c r="D272" s="19"/>
      <c r="E272" s="19"/>
      <c r="F272" s="19"/>
      <c r="G272" s="19"/>
      <c r="H272" s="19"/>
      <c r="I272" s="19">
        <v>10</v>
      </c>
      <c r="J272" s="19"/>
      <c r="K272" s="19">
        <v>10</v>
      </c>
    </row>
    <row r="273" spans="2:11" ht="12.75">
      <c r="B273" s="61" t="s">
        <v>323</v>
      </c>
      <c r="C273" s="19"/>
      <c r="D273" s="19"/>
      <c r="E273" s="19"/>
      <c r="F273" s="19"/>
      <c r="G273" s="19"/>
      <c r="H273" s="19"/>
      <c r="I273" s="19">
        <v>10</v>
      </c>
      <c r="J273" s="19"/>
      <c r="K273" s="19">
        <v>10</v>
      </c>
    </row>
    <row r="274" spans="2:11" ht="12.75">
      <c r="B274" s="61" t="s">
        <v>325</v>
      </c>
      <c r="C274" s="19"/>
      <c r="D274" s="19"/>
      <c r="E274" s="19"/>
      <c r="F274" s="19"/>
      <c r="G274" s="19"/>
      <c r="H274" s="19"/>
      <c r="I274" s="19"/>
      <c r="J274" s="19">
        <v>6.5</v>
      </c>
      <c r="K274" s="19">
        <v>6.5</v>
      </c>
    </row>
    <row r="275" spans="2:11" ht="12.75">
      <c r="B275" s="61" t="s">
        <v>324</v>
      </c>
      <c r="C275" s="19"/>
      <c r="D275" s="19"/>
      <c r="E275" s="19"/>
      <c r="F275" s="19"/>
      <c r="G275" s="19"/>
      <c r="H275" s="19"/>
      <c r="I275" s="19"/>
      <c r="J275" s="19">
        <v>6.5</v>
      </c>
      <c r="K275" s="19">
        <v>6.5</v>
      </c>
    </row>
    <row r="276" spans="2:11" ht="12.75">
      <c r="B276" s="61" t="s">
        <v>326</v>
      </c>
      <c r="C276" s="19"/>
      <c r="D276" s="19"/>
      <c r="E276" s="19"/>
      <c r="F276" s="19"/>
      <c r="G276" s="19"/>
      <c r="H276" s="19"/>
      <c r="I276" s="19"/>
      <c r="J276" s="19">
        <v>4</v>
      </c>
      <c r="K276" s="19">
        <v>4</v>
      </c>
    </row>
    <row r="277" spans="2:11" ht="12.75">
      <c r="B277" s="61" t="s">
        <v>327</v>
      </c>
      <c r="C277" s="19"/>
      <c r="D277" s="19"/>
      <c r="E277" s="19">
        <v>2</v>
      </c>
      <c r="F277" s="19"/>
      <c r="G277" s="19"/>
      <c r="H277" s="19"/>
      <c r="I277" s="19"/>
      <c r="J277" s="19"/>
      <c r="K277" s="19">
        <v>2</v>
      </c>
    </row>
    <row r="278" spans="2:11" ht="12.75">
      <c r="B278" s="62" t="s">
        <v>42</v>
      </c>
      <c r="C278" s="62">
        <v>673269.1903100001</v>
      </c>
      <c r="D278" s="62">
        <v>915854.98258</v>
      </c>
      <c r="E278" s="62">
        <v>989462.7454762415</v>
      </c>
      <c r="F278" s="62">
        <v>1455068.669264497</v>
      </c>
      <c r="G278" s="62">
        <v>1511824.3130100002</v>
      </c>
      <c r="H278" s="62">
        <v>2100328.53</v>
      </c>
      <c r="I278" s="62">
        <v>2308035.099001929</v>
      </c>
      <c r="J278" s="62">
        <v>2230062.297386157</v>
      </c>
      <c r="K278" s="62">
        <v>12183905.827028826</v>
      </c>
    </row>
  </sheetData>
  <sheetProtection/>
  <mergeCells count="1">
    <mergeCell ref="B12:K12"/>
  </mergeCells>
  <printOptions/>
  <pageMargins left="0.75" right="0.75" top="1" bottom="1" header="0.5" footer="0.5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Armands</cp:lastModifiedBy>
  <dcterms:created xsi:type="dcterms:W3CDTF">2008-11-02T19:58:51Z</dcterms:created>
  <dcterms:modified xsi:type="dcterms:W3CDTF">2011-06-15T08:32:39Z</dcterms:modified>
  <cp:category/>
  <cp:version/>
  <cp:contentType/>
  <cp:contentStatus/>
</cp:coreProperties>
</file>